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mc:AlternateContent xmlns:mc="http://schemas.openxmlformats.org/markup-compatibility/2006">
    <mc:Choice Requires="x15">
      <x15ac:absPath xmlns:x15ac="http://schemas.microsoft.com/office/spreadsheetml/2010/11/ac" url="/Users/abiolao/Downloads/"/>
    </mc:Choice>
  </mc:AlternateContent>
  <xr:revisionPtr revIDLastSave="0" documentId="13_ncr:1_{08C994DC-D758-5D46-9AA5-797FCAE9301E}" xr6:coauthVersionLast="47" xr6:coauthVersionMax="47" xr10:uidLastSave="{00000000-0000-0000-0000-000000000000}"/>
  <bookViews>
    <workbookView xWindow="0" yWindow="500" windowWidth="28800" windowHeight="15800" tabRatio="757" activeTab="1" xr2:uid="{00000000-000D-0000-FFFF-FFFF00000000}"/>
  </bookViews>
  <sheets>
    <sheet name="Introduction" sheetId="4" r:id="rId1"/>
    <sheet name="Declaration" sheetId="1" r:id="rId2"/>
    <sheet name="Countries" sheetId="3" r:id="rId3"/>
    <sheet name="Sectors" sheetId="5" r:id="rId4"/>
    <sheet name="Source Countries" sheetId="12" r:id="rId5"/>
    <sheet name="Chinese Provinces and Cities" sheetId="10" state="hidden" r:id="rId6"/>
    <sheet name="Review" sheetId="7" r:id="rId7"/>
    <sheet name="Glossary" sheetId="8" r:id="rId8"/>
    <sheet name="Languages" sheetId="9" state="hidden" r:id="rId9"/>
    <sheet name="Goods Scope" sheetId="11" state="hidden" r:id="rId10"/>
  </sheets>
  <definedNames>
    <definedName name="_xlnm._FilterDatabase" localSheetId="2" hidden="1">Countries!$A$4:$G$4</definedName>
    <definedName name="Agent">Glossary!$B$7</definedName>
    <definedName name="Agricultura">'Goods Scope'!$H$2:$H$78</definedName>
    <definedName name="Agriculture">'Goods Scope'!$H$2:$H$78</definedName>
    <definedName name="Agriculture1">Glossary!$B$8</definedName>
    <definedName name="Authorizing_person">Glossary!$B$11</definedName>
    <definedName name="Authorizing_person_full_name">Glossary!#REF!</definedName>
    <definedName name="Autres_marchandises">'Goods Scope'!$K$2</definedName>
    <definedName name="Bergbau">'Goods Scope'!$J$2:$J$33</definedName>
    <definedName name="California_Transparency_in_Supply_Chains_Act">Glossary!$B$12</definedName>
    <definedName name="Child_Labor">Glossary!$B$14</definedName>
    <definedName name="Commercial_Sex_Act">Glossary!#REF!</definedName>
    <definedName name="Commercially_available_off_the_shelf_item">Glossary!#REF!</definedName>
    <definedName name="Company_Address">Glossary!$B$30</definedName>
    <definedName name="Company_Name">Glossary!$B$32</definedName>
    <definedName name="Company_unique_identifier_number_or_code">Glossary!$B$34</definedName>
    <definedName name="Compliance_Plan__US_Federal_Acquisition_Regulation_final_rule_on_Combating_Trafficking_in_Persons">Glossary!$B$16</definedName>
    <definedName name="Construction">Glossary!#REF!</definedName>
    <definedName name="countries_selected">Countries!$B$4</definedName>
    <definedName name="Debt_Bondage">Glossary!$B$18</definedName>
    <definedName name="Direct_or_First_Tier_Supplier">Glossary!#REF!</definedName>
    <definedName name="Electronics">Glossary!#REF!</definedName>
    <definedName name="Employment_Agreements">Glossary!$B$52</definedName>
    <definedName name="Exploitation_minière">'Goods Scope'!$J$2:$J$33</definedName>
    <definedName name="Extractives_Mining_and_Basic_Metal_Production">Glossary!#REF!</definedName>
    <definedName name="Fabrication">'Goods Scope'!$I$2:$I$49</definedName>
    <definedName name="Fabrico">'Goods Scope'!$I$2:$I$49</definedName>
    <definedName name="Fertigung">'Goods Scope'!$I$2:$I$49</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Glossary!$B$22</definedName>
    <definedName name="Human_Trafficking">Glossary!#REF!</definedName>
    <definedName name="industries_selected">Sectors!$B$5</definedName>
    <definedName name="Internal_accountability_standards">Glossary!$B$24</definedName>
    <definedName name="Key_terms_and_conditions_of_employment">Glossary!#REF!</definedName>
    <definedName name="Landwirtschaft">'Goods Scope'!$H$2:$H$78</definedName>
    <definedName name="Languages">Languages!$A$1:$A$7</definedName>
    <definedName name="Link_File">Declaration!$Q$2:$Q$3</definedName>
    <definedName name="Low_skilled_work">Glossary!$B$25</definedName>
    <definedName name="Manufacturing">'Goods Scope'!$I$2:$I$49</definedName>
    <definedName name="Migrant_worker">Glossary!$B$29</definedName>
    <definedName name="Mineração">'Goods Scope'!$J$2:$J$33</definedName>
    <definedName name="Minería">'Goods Scope'!$J$2:$J$33</definedName>
    <definedName name="Mining">'Goods Scope'!$J$2:$J$33</definedName>
    <definedName name="Modern_Slavery">Glossary!$B$28</definedName>
    <definedName name="Other_Goods">'Goods Scope'!$K$2</definedName>
    <definedName name="Otros_productos">'Goods Scope'!$K$2</definedName>
    <definedName name="Outras_mercadorias">'Goods Scope'!$K$2</definedName>
    <definedName name="Policy">Glossary!$B$38</definedName>
    <definedName name="Prime_Contractor">Glossary!$B$40</definedName>
    <definedName name="_xlnm.Print_Area" localSheetId="2">Countries!$A$1:$C$211</definedName>
    <definedName name="_xlnm.Print_Area" localSheetId="1">Declaration!$A$1:$M$101</definedName>
    <definedName name="_xlnm.Print_Area" localSheetId="7">Glossary!$A$1:$C$62</definedName>
    <definedName name="_xlnm.Print_Area" localSheetId="0">Introduction!$A$1:$D$26</definedName>
    <definedName name="_xlnm.Print_Area" localSheetId="6">Review!$A$1:$L$94</definedName>
    <definedName name="_xlnm.Print_Area" localSheetId="3">Sectors!$A$1:$C$17</definedName>
    <definedName name="q7_e">Declaration!$Y$2:$Y$4</definedName>
    <definedName name="Question_5">Declaration!$Z$2:$Z$5</definedName>
    <definedName name="Recruiter">Glossary!$B$41</definedName>
    <definedName name="Recruitment_Fees">Glossary!$B$42</definedName>
    <definedName name="responses_yes_no">Declaration!$P$2:$P$3</definedName>
    <definedName name="Return_transportation">Glossary!$B$43</definedName>
    <definedName name="Servitude">Glossary!$B$44</definedName>
    <definedName name="Slavery">Glossary!#REF!</definedName>
    <definedName name="Sonstige_Güter">'Goods Scope'!$K$2</definedName>
    <definedName name="Supplier">Glossary!$B$45</definedName>
    <definedName name="Supply_chain">Glossary!$B$46</definedName>
    <definedName name="Textile_or_Apparel_Manufacturing">Glossary!#REF!</definedName>
    <definedName name="The_California_Transparency_in_Supply_Chains_Act">Glossary!#REF!</definedName>
    <definedName name="The_UK_Modern_Slavery_Act">Glossary!#REF!</definedName>
    <definedName name="Training">Glossary!$B$47</definedName>
    <definedName name="Transportation_and_Warehousing">Glossary!#REF!</definedName>
    <definedName name="UK_Modern_Slavery_Act">Glossary!$B$48</definedName>
    <definedName name="US_Federal_Acquisition_Regulation">Glossary!$B$48</definedName>
    <definedName name="Witholding_employee_identity_or_immigration_documents">Glossary!$B$51</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その他の物品">'Goods Scope'!$K$2</definedName>
    <definedName name="其他商品">'Goods Scope'!$K$2</definedName>
    <definedName name="农业">'Goods Scope'!$H$2:$H$78</definedName>
    <definedName name="制造">'Goods Scope'!$I$2:$I$49</definedName>
    <definedName name="文件">Declaration!$J$85</definedName>
    <definedName name="製造">'Goods Scope'!$I$2:$I$49</definedName>
    <definedName name="農業">'Goods Scope'!$H$2:$H$78</definedName>
    <definedName name="采矿业">'Goods Scope'!$J$2:$J$33</definedName>
    <definedName name="鉱業">'Goods Scope'!$J$2:$J$33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D22" i="7" s="1"/>
  <c r="B25" i="1"/>
  <c r="I24" i="7"/>
  <c r="N22" i="7"/>
  <c r="I22" i="7"/>
  <c r="I21" i="7"/>
  <c r="E22" i="7"/>
  <c r="Q22" i="7" s="1"/>
  <c r="Q26" i="1"/>
  <c r="P26" i="1"/>
  <c r="P20" i="1"/>
  <c r="P19" i="1" l="1"/>
  <c r="F6" i="11"/>
  <c r="L1" i="11"/>
  <c r="B168" i="12" l="1"/>
  <c r="B175" i="12"/>
  <c r="B171" i="12"/>
  <c r="B169" i="12"/>
  <c r="B173" i="12"/>
  <c r="B177" i="12"/>
  <c r="B143" i="12"/>
  <c r="H6" i="12"/>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G95" i="1"/>
  <c r="D93" i="1"/>
  <c r="D87" i="7" s="1"/>
  <c r="G53" i="1"/>
  <c r="D53" i="1"/>
  <c r="D47" i="7" s="1"/>
  <c r="G68" i="1"/>
  <c r="D48" i="1"/>
  <c r="D42" i="7" s="1"/>
  <c r="R18" i="1"/>
  <c r="Q18" i="1"/>
  <c r="P17" i="1"/>
  <c r="D45" i="1"/>
  <c r="D39" i="7" s="1"/>
  <c r="H13" i="12"/>
  <c r="H12" i="12"/>
  <c r="H11" i="12"/>
  <c r="H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D37" i="1"/>
  <c r="D36" i="1"/>
  <c r="D35" i="1"/>
  <c r="D34" i="1"/>
  <c r="D33" i="1"/>
  <c r="D82" i="1"/>
  <c r="D81" i="1"/>
  <c r="D80" i="1"/>
  <c r="D79" i="1"/>
  <c r="D78"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2" i="11"/>
  <c r="H78"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F5" i="11"/>
  <c r="J1" i="11"/>
  <c r="F4" i="11"/>
  <c r="I1" i="11"/>
  <c r="F3" i="11"/>
  <c r="H1" i="11"/>
  <c r="F2" i="11"/>
  <c r="H2" i="11"/>
  <c r="F1" i="11"/>
  <c r="P2" i="1"/>
  <c r="G84" i="1" s="1"/>
  <c r="R15" i="1"/>
  <c r="S10" i="1"/>
  <c r="Q15" i="1"/>
  <c r="Q10" i="1"/>
  <c r="P10" i="1"/>
  <c r="D75" i="1"/>
  <c r="P14" i="1"/>
  <c r="P13" i="1"/>
  <c r="P9" i="1"/>
  <c r="I81" i="7"/>
  <c r="I79" i="7"/>
  <c r="I80" i="7"/>
  <c r="I78" i="7"/>
  <c r="I77" i="7"/>
  <c r="I76" i="7"/>
  <c r="I75" i="7"/>
  <c r="G65" i="1"/>
  <c r="H93" i="7"/>
  <c r="H91" i="7"/>
  <c r="E91" i="7"/>
  <c r="H89" i="7"/>
  <c r="E89" i="7"/>
  <c r="H86" i="7"/>
  <c r="E86" i="7"/>
  <c r="H85" i="7"/>
  <c r="E85" i="7"/>
  <c r="H83" i="7"/>
  <c r="E83" i="7"/>
  <c r="H81" i="7"/>
  <c r="E81" i="7"/>
  <c r="H79" i="7"/>
  <c r="E79" i="7"/>
  <c r="H80" i="7"/>
  <c r="E80" i="7"/>
  <c r="F80" i="7" s="1"/>
  <c r="H78" i="7"/>
  <c r="E78" i="7"/>
  <c r="H77" i="7"/>
  <c r="E77" i="7"/>
  <c r="H76" i="7"/>
  <c r="E76" i="7"/>
  <c r="H75" i="7"/>
  <c r="E75" i="7"/>
  <c r="H74" i="7"/>
  <c r="E74" i="7"/>
  <c r="H73" i="7"/>
  <c r="E73" i="7"/>
  <c r="H72" i="7"/>
  <c r="E72" i="7"/>
  <c r="H70" i="7"/>
  <c r="E70" i="7"/>
  <c r="H68" i="7"/>
  <c r="E68" i="7"/>
  <c r="H66" i="7"/>
  <c r="H65" i="7"/>
  <c r="H64" i="7"/>
  <c r="H62" i="7"/>
  <c r="E62" i="7"/>
  <c r="H61" i="7"/>
  <c r="E61" i="7"/>
  <c r="H60" i="7"/>
  <c r="E60" i="7"/>
  <c r="H59" i="7"/>
  <c r="E59" i="7"/>
  <c r="H58" i="7"/>
  <c r="E58" i="7"/>
  <c r="H57" i="7"/>
  <c r="E57" i="7"/>
  <c r="H56" i="7"/>
  <c r="E56" i="7"/>
  <c r="H55" i="7"/>
  <c r="E55" i="7"/>
  <c r="H53" i="7"/>
  <c r="E53" i="7"/>
  <c r="H52" i="7"/>
  <c r="E52" i="7"/>
  <c r="H51" i="7"/>
  <c r="E51" i="7"/>
  <c r="H50" i="7"/>
  <c r="E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1" i="8"/>
  <c r="C9" i="8"/>
  <c r="C5" i="8"/>
  <c r="B31" i="8"/>
  <c r="B9" i="8"/>
  <c r="B5" i="8"/>
  <c r="C53" i="8"/>
  <c r="C33" i="8"/>
  <c r="B53" i="8"/>
  <c r="B33" i="8"/>
  <c r="B2" i="5"/>
  <c r="B4" i="5"/>
  <c r="B3" i="5"/>
  <c r="B15" i="5"/>
  <c r="B11" i="5"/>
  <c r="B4" i="12"/>
  <c r="B3" i="12"/>
  <c r="B2" i="12"/>
  <c r="B5"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6"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70" i="12"/>
  <c r="B172" i="12"/>
  <c r="B174" i="12"/>
  <c r="B176"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5" i="3"/>
  <c r="H8" i="12"/>
  <c r="H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O43" i="7" l="1"/>
  <c r="P43" i="7" s="1"/>
  <c r="O22" i="7"/>
  <c r="P22" i="7" s="1"/>
  <c r="M350" i="12"/>
  <c r="L350" i="12"/>
  <c r="M342" i="12"/>
  <c r="L342" i="12"/>
  <c r="M334" i="12"/>
  <c r="L334" i="12"/>
  <c r="M326" i="12"/>
  <c r="L326" i="12"/>
  <c r="M322" i="12"/>
  <c r="L322" i="12"/>
  <c r="M314" i="12"/>
  <c r="L314" i="12"/>
  <c r="M306" i="12"/>
  <c r="L306" i="12"/>
  <c r="M294" i="12"/>
  <c r="L294" i="12"/>
  <c r="M286" i="12"/>
  <c r="L286" i="12"/>
  <c r="M278" i="12"/>
  <c r="L278" i="12"/>
  <c r="M270" i="12"/>
  <c r="L270" i="12"/>
  <c r="M262" i="12"/>
  <c r="L262" i="12"/>
  <c r="M254" i="12"/>
  <c r="L254" i="12"/>
  <c r="M246" i="12"/>
  <c r="L246" i="12"/>
  <c r="M238" i="12"/>
  <c r="L238" i="12"/>
  <c r="M234" i="12"/>
  <c r="L234" i="12"/>
  <c r="M226" i="12"/>
  <c r="L226" i="12"/>
  <c r="M218" i="12"/>
  <c r="L218" i="12"/>
  <c r="M210" i="12"/>
  <c r="L210" i="12"/>
  <c r="M202" i="12"/>
  <c r="L202" i="12"/>
  <c r="M194" i="12"/>
  <c r="L194" i="12"/>
  <c r="M186" i="12"/>
  <c r="L186" i="12"/>
  <c r="M178" i="12"/>
  <c r="L178" i="12"/>
  <c r="M170" i="12"/>
  <c r="L170" i="12"/>
  <c r="M160" i="12"/>
  <c r="L160" i="12"/>
  <c r="M152" i="12"/>
  <c r="L152" i="12"/>
  <c r="M144" i="12"/>
  <c r="L144" i="12"/>
  <c r="M135" i="12"/>
  <c r="L135" i="12"/>
  <c r="M127" i="12"/>
  <c r="L127" i="12"/>
  <c r="M119" i="12"/>
  <c r="L119" i="12"/>
  <c r="M111" i="12"/>
  <c r="L111" i="12"/>
  <c r="M103" i="12"/>
  <c r="L103" i="12"/>
  <c r="M95" i="12"/>
  <c r="L95" i="12"/>
  <c r="M87" i="12"/>
  <c r="L87" i="12"/>
  <c r="M79" i="12"/>
  <c r="L79" i="12"/>
  <c r="M71" i="12"/>
  <c r="L71" i="12"/>
  <c r="M63" i="12"/>
  <c r="L63" i="12"/>
  <c r="M55" i="12"/>
  <c r="L55" i="12"/>
  <c r="M43" i="12"/>
  <c r="L43" i="12"/>
  <c r="M35" i="12"/>
  <c r="L35" i="12"/>
  <c r="M27" i="12"/>
  <c r="L27" i="12"/>
  <c r="M19" i="12"/>
  <c r="L19" i="12"/>
  <c r="M11" i="12"/>
  <c r="L11" i="12"/>
  <c r="M169" i="12"/>
  <c r="L169" i="12"/>
  <c r="M441" i="12"/>
  <c r="L441" i="12"/>
  <c r="M433" i="12"/>
  <c r="L433" i="12"/>
  <c r="M425" i="12"/>
  <c r="L425" i="12"/>
  <c r="M417" i="12"/>
  <c r="L417" i="12"/>
  <c r="M413" i="12"/>
  <c r="L413" i="12"/>
  <c r="M405" i="12"/>
  <c r="L405" i="12"/>
  <c r="M397" i="12"/>
  <c r="L397" i="12"/>
  <c r="M389" i="12"/>
  <c r="L389" i="12"/>
  <c r="M377" i="12"/>
  <c r="L377" i="12"/>
  <c r="M369" i="12"/>
  <c r="L369" i="12"/>
  <c r="M361" i="12"/>
  <c r="L361" i="12"/>
  <c r="M353" i="12"/>
  <c r="L353" i="12"/>
  <c r="M341" i="12"/>
  <c r="L341" i="12"/>
  <c r="M333" i="12"/>
  <c r="L333" i="12"/>
  <c r="L325" i="12"/>
  <c r="M325" i="12"/>
  <c r="M317" i="12"/>
  <c r="L317" i="12"/>
  <c r="L309" i="12"/>
  <c r="M309" i="12"/>
  <c r="M305" i="12"/>
  <c r="L305" i="12"/>
  <c r="M297" i="12"/>
  <c r="L297" i="12"/>
  <c r="M289" i="12"/>
  <c r="L289" i="12"/>
  <c r="M281" i="12"/>
  <c r="L281" i="12"/>
  <c r="M273" i="12"/>
  <c r="L273" i="12"/>
  <c r="M265" i="12"/>
  <c r="L265" i="12"/>
  <c r="M257" i="12"/>
  <c r="L257" i="12"/>
  <c r="M249" i="12"/>
  <c r="L249" i="12"/>
  <c r="M241" i="12"/>
  <c r="L241" i="12"/>
  <c r="M233" i="12"/>
  <c r="L233" i="12"/>
  <c r="M225" i="12"/>
  <c r="L225" i="12"/>
  <c r="M217" i="12"/>
  <c r="L217" i="12"/>
  <c r="M209" i="12"/>
  <c r="L209" i="12"/>
  <c r="M201" i="12"/>
  <c r="L201" i="12"/>
  <c r="M193" i="12"/>
  <c r="L193" i="12"/>
  <c r="M185" i="12"/>
  <c r="L185" i="12"/>
  <c r="M176" i="12"/>
  <c r="L176" i="12"/>
  <c r="M163" i="12"/>
  <c r="L163" i="12"/>
  <c r="M155" i="12"/>
  <c r="L155" i="12"/>
  <c r="M147" i="12"/>
  <c r="L147" i="12"/>
  <c r="M138" i="12"/>
  <c r="L138" i="12"/>
  <c r="M130" i="12"/>
  <c r="L130" i="12"/>
  <c r="M122" i="12"/>
  <c r="L122" i="12"/>
  <c r="M118" i="12"/>
  <c r="L118" i="12"/>
  <c r="M110" i="12"/>
  <c r="L110" i="12"/>
  <c r="M102" i="12"/>
  <c r="L102" i="12"/>
  <c r="M94" i="12"/>
  <c r="L94" i="12"/>
  <c r="M86" i="12"/>
  <c r="L86" i="12"/>
  <c r="M78" i="12"/>
  <c r="L78" i="12"/>
  <c r="M70" i="12"/>
  <c r="L70" i="12"/>
  <c r="M62" i="12"/>
  <c r="L62" i="12"/>
  <c r="M54" i="12"/>
  <c r="L54" i="12"/>
  <c r="M46" i="12"/>
  <c r="L46" i="12"/>
  <c r="M34" i="12"/>
  <c r="L34" i="12"/>
  <c r="M26" i="12"/>
  <c r="L26" i="12"/>
  <c r="M18" i="12"/>
  <c r="L18" i="12"/>
  <c r="M10" i="12"/>
  <c r="L10" i="12"/>
  <c r="M143" i="12"/>
  <c r="L143" i="12"/>
  <c r="M440" i="12"/>
  <c r="L440" i="12"/>
  <c r="M436" i="12"/>
  <c r="L436" i="12"/>
  <c r="M432" i="12"/>
  <c r="L432" i="12"/>
  <c r="M428" i="12"/>
  <c r="L428" i="12"/>
  <c r="M424" i="12"/>
  <c r="L424" i="12"/>
  <c r="M420" i="12"/>
  <c r="L420" i="12"/>
  <c r="M416" i="12"/>
  <c r="L416" i="12"/>
  <c r="M412" i="12"/>
  <c r="L412" i="12"/>
  <c r="M408" i="12"/>
  <c r="L408" i="12"/>
  <c r="M404" i="12"/>
  <c r="L404" i="12"/>
  <c r="M400" i="12"/>
  <c r="L400" i="12"/>
  <c r="M396" i="12"/>
  <c r="L396" i="12"/>
  <c r="M392" i="12"/>
  <c r="L392" i="12"/>
  <c r="M388" i="12"/>
  <c r="L388" i="12"/>
  <c r="M384" i="12"/>
  <c r="L384" i="12"/>
  <c r="M380" i="12"/>
  <c r="L380" i="12"/>
  <c r="M376" i="12"/>
  <c r="L376" i="12"/>
  <c r="M372" i="12"/>
  <c r="L372" i="12"/>
  <c r="M368" i="12"/>
  <c r="L368" i="12"/>
  <c r="M364" i="12"/>
  <c r="L364" i="12"/>
  <c r="M360" i="12"/>
  <c r="L360" i="12"/>
  <c r="M356" i="12"/>
  <c r="L356" i="12"/>
  <c r="M352" i="12"/>
  <c r="L352" i="12"/>
  <c r="M348" i="12"/>
  <c r="L348" i="12"/>
  <c r="M344" i="12"/>
  <c r="L344" i="12"/>
  <c r="M340" i="12"/>
  <c r="L340" i="12"/>
  <c r="M336" i="12"/>
  <c r="L336" i="12"/>
  <c r="M332" i="12"/>
  <c r="L332" i="12"/>
  <c r="M328" i="12"/>
  <c r="L328" i="12"/>
  <c r="L324" i="12"/>
  <c r="M324" i="12"/>
  <c r="M320" i="12"/>
  <c r="L320" i="12"/>
  <c r="M316" i="12"/>
  <c r="L316" i="12"/>
  <c r="M312" i="12"/>
  <c r="L312" i="12"/>
  <c r="L308" i="12"/>
  <c r="M308" i="12"/>
  <c r="M304" i="12"/>
  <c r="L304" i="12"/>
  <c r="M300" i="12"/>
  <c r="L300" i="12"/>
  <c r="M296" i="12"/>
  <c r="L296" i="12"/>
  <c r="L292" i="12"/>
  <c r="M292" i="12"/>
  <c r="M288" i="12"/>
  <c r="L288" i="12"/>
  <c r="M284" i="12"/>
  <c r="L284" i="12"/>
  <c r="M280" i="12"/>
  <c r="L280" i="12"/>
  <c r="L276" i="12"/>
  <c r="M276" i="12"/>
  <c r="M272" i="12"/>
  <c r="L272" i="12"/>
  <c r="M268" i="12"/>
  <c r="L268" i="12"/>
  <c r="M264" i="12"/>
  <c r="L264" i="12"/>
  <c r="L260" i="12"/>
  <c r="M260" i="12"/>
  <c r="M256" i="12"/>
  <c r="L256" i="12"/>
  <c r="M252" i="12"/>
  <c r="L252" i="12"/>
  <c r="M248" i="12"/>
  <c r="L248" i="12"/>
  <c r="L244" i="12"/>
  <c r="M244" i="12"/>
  <c r="M240" i="12"/>
  <c r="L240" i="12"/>
  <c r="M236" i="12"/>
  <c r="L236" i="12"/>
  <c r="M232" i="12"/>
  <c r="L232" i="12"/>
  <c r="L228" i="12"/>
  <c r="M228" i="12"/>
  <c r="M224" i="12"/>
  <c r="L224" i="12"/>
  <c r="M220" i="12"/>
  <c r="L220" i="12"/>
  <c r="M216" i="12"/>
  <c r="L216" i="12"/>
  <c r="L212" i="12"/>
  <c r="M212" i="12"/>
  <c r="M208" i="12"/>
  <c r="L208" i="12"/>
  <c r="M204" i="12"/>
  <c r="L204" i="12"/>
  <c r="M200" i="12"/>
  <c r="L200" i="12"/>
  <c r="L196" i="12"/>
  <c r="M196" i="12"/>
  <c r="M192" i="12"/>
  <c r="L192" i="12"/>
  <c r="M188" i="12"/>
  <c r="L188" i="12"/>
  <c r="M184" i="12"/>
  <c r="L184" i="12"/>
  <c r="L180" i="12"/>
  <c r="M180" i="12"/>
  <c r="M174" i="12"/>
  <c r="L174" i="12"/>
  <c r="M166" i="12"/>
  <c r="L166" i="12"/>
  <c r="M162" i="12"/>
  <c r="L162" i="12"/>
  <c r="M158" i="12"/>
  <c r="L158" i="12"/>
  <c r="M154" i="12"/>
  <c r="L154" i="12"/>
  <c r="M150" i="12"/>
  <c r="L150" i="12"/>
  <c r="M146" i="12"/>
  <c r="L146" i="12"/>
  <c r="M141" i="12"/>
  <c r="L141" i="12"/>
  <c r="M137" i="12"/>
  <c r="L137" i="12"/>
  <c r="L133" i="12"/>
  <c r="M133" i="12"/>
  <c r="M129" i="12"/>
  <c r="L129" i="12"/>
  <c r="M125" i="12"/>
  <c r="L125" i="12"/>
  <c r="M121" i="12"/>
  <c r="L121" i="12"/>
  <c r="L117" i="12"/>
  <c r="M117" i="12"/>
  <c r="M113" i="12"/>
  <c r="L113" i="12"/>
  <c r="M109" i="12"/>
  <c r="L109" i="12"/>
  <c r="M105" i="12"/>
  <c r="L105" i="12"/>
  <c r="L101" i="12"/>
  <c r="M101" i="12"/>
  <c r="M97" i="12"/>
  <c r="L97" i="12"/>
  <c r="M93" i="12"/>
  <c r="L93" i="12"/>
  <c r="M89" i="12"/>
  <c r="L89" i="12"/>
  <c r="L85" i="12"/>
  <c r="M85" i="12"/>
  <c r="M81" i="12"/>
  <c r="L81" i="12"/>
  <c r="M77" i="12"/>
  <c r="L77" i="12"/>
  <c r="M73" i="12"/>
  <c r="L73" i="12"/>
  <c r="L69" i="12"/>
  <c r="M69" i="12"/>
  <c r="M65" i="12"/>
  <c r="L65" i="12"/>
  <c r="M61" i="12"/>
  <c r="L61" i="12"/>
  <c r="M57" i="12"/>
  <c r="L57" i="12"/>
  <c r="L53" i="12"/>
  <c r="M53" i="12"/>
  <c r="M49" i="12"/>
  <c r="L49" i="12"/>
  <c r="M45" i="12"/>
  <c r="L45" i="12"/>
  <c r="M41" i="12"/>
  <c r="L41" i="12"/>
  <c r="L37" i="12"/>
  <c r="M37" i="12"/>
  <c r="M33" i="12"/>
  <c r="L33" i="12"/>
  <c r="M29" i="12"/>
  <c r="L29" i="12"/>
  <c r="M25" i="12"/>
  <c r="L25" i="12"/>
  <c r="M21" i="12"/>
  <c r="L21" i="12"/>
  <c r="M17" i="12"/>
  <c r="L17" i="12"/>
  <c r="M13" i="12"/>
  <c r="L13" i="12"/>
  <c r="M9" i="12"/>
  <c r="L9" i="12"/>
  <c r="O36" i="1" a="1"/>
  <c r="O36" i="1" s="1"/>
  <c r="P36" i="1" a="1"/>
  <c r="P36" i="1" s="1"/>
  <c r="M177" i="12"/>
  <c r="L177" i="12"/>
  <c r="M175" i="12"/>
  <c r="L175" i="12"/>
  <c r="M442" i="12"/>
  <c r="L442" i="12"/>
  <c r="M438" i="12"/>
  <c r="L438" i="12"/>
  <c r="M434" i="12"/>
  <c r="L434" i="12"/>
  <c r="M430" i="12"/>
  <c r="L430" i="12"/>
  <c r="M426" i="12"/>
  <c r="L426" i="12"/>
  <c r="M422" i="12"/>
  <c r="L422" i="12"/>
  <c r="M418" i="12"/>
  <c r="L418" i="12"/>
  <c r="M414" i="12"/>
  <c r="L414" i="12"/>
  <c r="M410" i="12"/>
  <c r="L410" i="12"/>
  <c r="M406" i="12"/>
  <c r="L406" i="12"/>
  <c r="M402" i="12"/>
  <c r="L402" i="12"/>
  <c r="M398" i="12"/>
  <c r="L398" i="12"/>
  <c r="M394" i="12"/>
  <c r="L394" i="12"/>
  <c r="M390" i="12"/>
  <c r="L390" i="12"/>
  <c r="M386" i="12"/>
  <c r="L386" i="12"/>
  <c r="M382" i="12"/>
  <c r="L382" i="12"/>
  <c r="M378" i="12"/>
  <c r="L378" i="12"/>
  <c r="M374" i="12"/>
  <c r="L374" i="12"/>
  <c r="M370" i="12"/>
  <c r="L370" i="12"/>
  <c r="M366" i="12"/>
  <c r="L366" i="12"/>
  <c r="M362" i="12"/>
  <c r="L362" i="12"/>
  <c r="M358" i="12"/>
  <c r="L358" i="12"/>
  <c r="M354" i="12"/>
  <c r="L354" i="12"/>
  <c r="M346" i="12"/>
  <c r="L346" i="12"/>
  <c r="M338" i="12"/>
  <c r="L338" i="12"/>
  <c r="M330" i="12"/>
  <c r="L330" i="12"/>
  <c r="M318" i="12"/>
  <c r="L318" i="12"/>
  <c r="M310" i="12"/>
  <c r="L310" i="12"/>
  <c r="M302" i="12"/>
  <c r="L302" i="12"/>
  <c r="M298" i="12"/>
  <c r="L298" i="12"/>
  <c r="M290" i="12"/>
  <c r="L290" i="12"/>
  <c r="M282" i="12"/>
  <c r="L282" i="12"/>
  <c r="M274" i="12"/>
  <c r="L274" i="12"/>
  <c r="M266" i="12"/>
  <c r="L266" i="12"/>
  <c r="M258" i="12"/>
  <c r="L258" i="12"/>
  <c r="M250" i="12"/>
  <c r="L250" i="12"/>
  <c r="M242" i="12"/>
  <c r="L242" i="12"/>
  <c r="M230" i="12"/>
  <c r="L230" i="12"/>
  <c r="M222" i="12"/>
  <c r="L222" i="12"/>
  <c r="M214" i="12"/>
  <c r="L214" i="12"/>
  <c r="M206" i="12"/>
  <c r="L206" i="12"/>
  <c r="M198" i="12"/>
  <c r="L198" i="12"/>
  <c r="M190" i="12"/>
  <c r="L190" i="12"/>
  <c r="M182" i="12"/>
  <c r="L182" i="12"/>
  <c r="L164" i="12"/>
  <c r="M164" i="12"/>
  <c r="M156" i="12"/>
  <c r="L156" i="12"/>
  <c r="L148" i="12"/>
  <c r="M148" i="12"/>
  <c r="M139" i="12"/>
  <c r="L139" i="12"/>
  <c r="M131" i="12"/>
  <c r="L131" i="12"/>
  <c r="M123" i="12"/>
  <c r="L123" i="12"/>
  <c r="M115" i="12"/>
  <c r="L115" i="12"/>
  <c r="M107" i="12"/>
  <c r="L107" i="12"/>
  <c r="M99" i="12"/>
  <c r="L99" i="12"/>
  <c r="M91" i="12"/>
  <c r="L91" i="12"/>
  <c r="M83" i="12"/>
  <c r="L83" i="12"/>
  <c r="M75" i="12"/>
  <c r="L75" i="12"/>
  <c r="M67" i="12"/>
  <c r="L67" i="12"/>
  <c r="M59" i="12"/>
  <c r="L59" i="12"/>
  <c r="M51" i="12"/>
  <c r="L51" i="12"/>
  <c r="M47" i="12"/>
  <c r="L47" i="12"/>
  <c r="M39" i="12"/>
  <c r="L39" i="12"/>
  <c r="M31" i="12"/>
  <c r="L31" i="12"/>
  <c r="M23" i="12"/>
  <c r="L23" i="12"/>
  <c r="M15" i="12"/>
  <c r="L15" i="12"/>
  <c r="M7" i="12"/>
  <c r="L7" i="12"/>
  <c r="M437" i="12"/>
  <c r="L437" i="12"/>
  <c r="M429" i="12"/>
  <c r="L429" i="12"/>
  <c r="M421" i="12"/>
  <c r="L421" i="12"/>
  <c r="M409" i="12"/>
  <c r="L409" i="12"/>
  <c r="M401" i="12"/>
  <c r="L401" i="12"/>
  <c r="M393" i="12"/>
  <c r="L393" i="12"/>
  <c r="M385" i="12"/>
  <c r="L385" i="12"/>
  <c r="M381" i="12"/>
  <c r="L381" i="12"/>
  <c r="M373" i="12"/>
  <c r="L373" i="12"/>
  <c r="M365" i="12"/>
  <c r="L365" i="12"/>
  <c r="M357" i="12"/>
  <c r="L357" i="12"/>
  <c r="M349" i="12"/>
  <c r="L349" i="12"/>
  <c r="M345" i="12"/>
  <c r="L345" i="12"/>
  <c r="M337" i="12"/>
  <c r="L337" i="12"/>
  <c r="M329" i="12"/>
  <c r="L329" i="12"/>
  <c r="M321" i="12"/>
  <c r="L321" i="12"/>
  <c r="M313" i="12"/>
  <c r="L313" i="12"/>
  <c r="M301" i="12"/>
  <c r="L301" i="12"/>
  <c r="L293" i="12"/>
  <c r="M293" i="12"/>
  <c r="M285" i="12"/>
  <c r="L285" i="12"/>
  <c r="L277" i="12"/>
  <c r="M277" i="12"/>
  <c r="M269" i="12"/>
  <c r="L269" i="12"/>
  <c r="L261" i="12"/>
  <c r="M261" i="12"/>
  <c r="M253" i="12"/>
  <c r="L253" i="12"/>
  <c r="L245" i="12"/>
  <c r="M245" i="12"/>
  <c r="M237" i="12"/>
  <c r="L237" i="12"/>
  <c r="L229" i="12"/>
  <c r="M229" i="12"/>
  <c r="M221" i="12"/>
  <c r="L221" i="12"/>
  <c r="L213" i="12"/>
  <c r="M213" i="12"/>
  <c r="M205" i="12"/>
  <c r="L205" i="12"/>
  <c r="L197" i="12"/>
  <c r="M197" i="12"/>
  <c r="M189" i="12"/>
  <c r="L189" i="12"/>
  <c r="L181" i="12"/>
  <c r="M181" i="12"/>
  <c r="M167" i="12"/>
  <c r="L167" i="12"/>
  <c r="M159" i="12"/>
  <c r="L159" i="12"/>
  <c r="M151" i="12"/>
  <c r="L151" i="12"/>
  <c r="M142" i="12"/>
  <c r="L142" i="12"/>
  <c r="M134" i="12"/>
  <c r="L134" i="12"/>
  <c r="M126" i="12"/>
  <c r="L126" i="12"/>
  <c r="M114" i="12"/>
  <c r="L114" i="12"/>
  <c r="M106" i="12"/>
  <c r="L106" i="12"/>
  <c r="M98" i="12"/>
  <c r="L98" i="12"/>
  <c r="M90" i="12"/>
  <c r="L90" i="12"/>
  <c r="M82" i="12"/>
  <c r="L82" i="12"/>
  <c r="M74" i="12"/>
  <c r="L74" i="12"/>
  <c r="M66" i="12"/>
  <c r="L66" i="12"/>
  <c r="M58" i="12"/>
  <c r="L58" i="12"/>
  <c r="M50" i="12"/>
  <c r="L50" i="12"/>
  <c r="M42" i="12"/>
  <c r="L42" i="12"/>
  <c r="M38" i="12"/>
  <c r="L38" i="12"/>
  <c r="M30" i="12"/>
  <c r="L30" i="12"/>
  <c r="M22" i="12"/>
  <c r="L22" i="12"/>
  <c r="M14" i="12"/>
  <c r="L14" i="12"/>
  <c r="M6" i="12"/>
  <c r="L6" i="12"/>
  <c r="O35" i="1" a="1"/>
  <c r="O35" i="1" s="1"/>
  <c r="P35" i="1" a="1"/>
  <c r="P35" i="1" s="1"/>
  <c r="M171" i="12"/>
  <c r="L171" i="12"/>
  <c r="M443" i="12"/>
  <c r="L443" i="12"/>
  <c r="M439" i="12"/>
  <c r="L439" i="12"/>
  <c r="M435" i="12"/>
  <c r="L435" i="12"/>
  <c r="M431" i="12"/>
  <c r="L431" i="12"/>
  <c r="M427" i="12"/>
  <c r="L427" i="12"/>
  <c r="M423" i="12"/>
  <c r="L423" i="12"/>
  <c r="M419" i="12"/>
  <c r="L419" i="12"/>
  <c r="M415" i="12"/>
  <c r="L415" i="12"/>
  <c r="M411" i="12"/>
  <c r="L411" i="12"/>
  <c r="M407" i="12"/>
  <c r="L407" i="12"/>
  <c r="M403" i="12"/>
  <c r="L403" i="12"/>
  <c r="M399" i="12"/>
  <c r="L399" i="12"/>
  <c r="L395" i="12"/>
  <c r="M395" i="12"/>
  <c r="M391" i="12"/>
  <c r="L391" i="12"/>
  <c r="M387" i="12"/>
  <c r="L387" i="12"/>
  <c r="M383" i="12"/>
  <c r="L383" i="12"/>
  <c r="L379" i="12"/>
  <c r="M379" i="12"/>
  <c r="M375" i="12"/>
  <c r="L375" i="12"/>
  <c r="M371" i="12"/>
  <c r="L371" i="12"/>
  <c r="M367" i="12"/>
  <c r="L367" i="12"/>
  <c r="M363" i="12"/>
  <c r="L363" i="12"/>
  <c r="M359" i="12"/>
  <c r="L359" i="12"/>
  <c r="L355" i="12"/>
  <c r="M355" i="12"/>
  <c r="M351" i="12"/>
  <c r="L351" i="12"/>
  <c r="M347" i="12"/>
  <c r="L347" i="12"/>
  <c r="M343" i="12"/>
  <c r="L343" i="12"/>
  <c r="M339" i="12"/>
  <c r="L339" i="12"/>
  <c r="M335" i="12"/>
  <c r="L335" i="12"/>
  <c r="M331" i="12"/>
  <c r="L331" i="12"/>
  <c r="M327" i="12"/>
  <c r="L327" i="12"/>
  <c r="M323" i="12"/>
  <c r="L323" i="12"/>
  <c r="M319" i="12"/>
  <c r="L319" i="12"/>
  <c r="M315" i="12"/>
  <c r="L315" i="12"/>
  <c r="M311" i="12"/>
  <c r="L311" i="12"/>
  <c r="M307" i="12"/>
  <c r="L307" i="12"/>
  <c r="M303" i="12"/>
  <c r="L303" i="12"/>
  <c r="M299" i="12"/>
  <c r="L299" i="12"/>
  <c r="M295" i="12"/>
  <c r="L295" i="12"/>
  <c r="M291" i="12"/>
  <c r="L291" i="12"/>
  <c r="M287" i="12"/>
  <c r="L287" i="12"/>
  <c r="M283" i="12"/>
  <c r="L283" i="12"/>
  <c r="M279" i="12"/>
  <c r="L279" i="12"/>
  <c r="M275" i="12"/>
  <c r="L275" i="12"/>
  <c r="M271" i="12"/>
  <c r="L271" i="12"/>
  <c r="M267" i="12"/>
  <c r="L267" i="12"/>
  <c r="M263" i="12"/>
  <c r="L263" i="12"/>
  <c r="M259" i="12"/>
  <c r="L259" i="12"/>
  <c r="M255" i="12"/>
  <c r="L255" i="12"/>
  <c r="M251" i="12"/>
  <c r="L251" i="12"/>
  <c r="M247" i="12"/>
  <c r="L247" i="12"/>
  <c r="M243" i="12"/>
  <c r="L243" i="12"/>
  <c r="M239" i="12"/>
  <c r="L239" i="12"/>
  <c r="M235" i="12"/>
  <c r="L235" i="12"/>
  <c r="M231" i="12"/>
  <c r="L231" i="12"/>
  <c r="M227" i="12"/>
  <c r="L227" i="12"/>
  <c r="M223" i="12"/>
  <c r="L223" i="12"/>
  <c r="M219" i="12"/>
  <c r="L219" i="12"/>
  <c r="M215" i="12"/>
  <c r="L215" i="12"/>
  <c r="M211" i="12"/>
  <c r="L211" i="12"/>
  <c r="M207" i="12"/>
  <c r="L207" i="12"/>
  <c r="M203" i="12"/>
  <c r="L203" i="12"/>
  <c r="M199" i="12"/>
  <c r="L199" i="12"/>
  <c r="M195" i="12"/>
  <c r="L195" i="12"/>
  <c r="M191" i="12"/>
  <c r="L191" i="12"/>
  <c r="M187" i="12"/>
  <c r="L187" i="12"/>
  <c r="M183" i="12"/>
  <c r="L183" i="12"/>
  <c r="M179" i="12"/>
  <c r="L179" i="12"/>
  <c r="M172" i="12"/>
  <c r="L172" i="12"/>
  <c r="L165" i="12"/>
  <c r="M165" i="12"/>
  <c r="M161" i="12"/>
  <c r="L161" i="12"/>
  <c r="M157" i="12"/>
  <c r="L157" i="12"/>
  <c r="M153" i="12"/>
  <c r="L153" i="12"/>
  <c r="L149" i="12"/>
  <c r="M149" i="12"/>
  <c r="M145" i="12"/>
  <c r="L145" i="12"/>
  <c r="M140" i="12"/>
  <c r="L140" i="12"/>
  <c r="M136" i="12"/>
  <c r="L136" i="12"/>
  <c r="L132" i="12"/>
  <c r="M132" i="12"/>
  <c r="M128" i="12"/>
  <c r="L128" i="12"/>
  <c r="M124" i="12"/>
  <c r="L124" i="12"/>
  <c r="M120" i="12"/>
  <c r="L120" i="12"/>
  <c r="L116" i="12"/>
  <c r="M116" i="12"/>
  <c r="M112" i="12"/>
  <c r="L112" i="12"/>
  <c r="M108" i="12"/>
  <c r="L108" i="12"/>
  <c r="M104" i="12"/>
  <c r="L104" i="12"/>
  <c r="L100" i="12"/>
  <c r="M100" i="12"/>
  <c r="M96" i="12"/>
  <c r="L96" i="12"/>
  <c r="M92" i="12"/>
  <c r="L92" i="12"/>
  <c r="M88" i="12"/>
  <c r="L88" i="12"/>
  <c r="L84" i="12"/>
  <c r="M84" i="12"/>
  <c r="M80" i="12"/>
  <c r="L80" i="12"/>
  <c r="M76" i="12"/>
  <c r="L76" i="12"/>
  <c r="M72" i="12"/>
  <c r="L72" i="12"/>
  <c r="M68" i="12"/>
  <c r="L68" i="12"/>
  <c r="M64" i="12"/>
  <c r="L64" i="12"/>
  <c r="M60" i="12"/>
  <c r="L60" i="12"/>
  <c r="M56" i="12"/>
  <c r="L56" i="12"/>
  <c r="M52" i="12"/>
  <c r="L52" i="12"/>
  <c r="M48" i="12"/>
  <c r="L48" i="12"/>
  <c r="M44" i="12"/>
  <c r="L44" i="12"/>
  <c r="M40" i="12"/>
  <c r="L40" i="12"/>
  <c r="M36" i="12"/>
  <c r="L36" i="12"/>
  <c r="M32" i="12"/>
  <c r="L32" i="12"/>
  <c r="M28" i="12"/>
  <c r="L28" i="12"/>
  <c r="M24" i="12"/>
  <c r="L24" i="12"/>
  <c r="M20" i="12"/>
  <c r="L20" i="12"/>
  <c r="M16" i="12"/>
  <c r="L16" i="12"/>
  <c r="M12" i="12"/>
  <c r="L12" i="12"/>
  <c r="M8" i="12"/>
  <c r="L8" i="12"/>
  <c r="F37" i="1"/>
  <c r="O37" i="1" a="1"/>
  <c r="O37" i="1" s="1"/>
  <c r="P37" i="1" a="1"/>
  <c r="P37" i="1" s="1"/>
  <c r="M173" i="12"/>
  <c r="P33" i="1" s="1" a="1"/>
  <c r="P33" i="1" s="1"/>
  <c r="L173" i="12"/>
  <c r="O33" i="1" s="1" a="1"/>
  <c r="O33" i="1" s="1"/>
  <c r="M168" i="12"/>
  <c r="L168" i="12"/>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11" i="7"/>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9" i="1"/>
  <c r="F73" i="7" s="1"/>
  <c r="G83" i="1"/>
  <c r="F77" i="7" s="1"/>
  <c r="G80" i="1"/>
  <c r="G81" i="1"/>
  <c r="F75" i="7" s="1"/>
  <c r="G78" i="1"/>
  <c r="G76" i="1"/>
  <c r="F70" i="7" s="1"/>
  <c r="G82" i="1"/>
  <c r="F76" i="7" s="1"/>
  <c r="F51" i="7"/>
  <c r="G51" i="7" s="1"/>
  <c r="S5" i="7"/>
  <c r="R5" i="7"/>
  <c r="F78" i="7"/>
  <c r="G78" i="7" s="1"/>
  <c r="N93" i="7"/>
  <c r="G80" i="7"/>
  <c r="O34" i="1" l="1" a="1"/>
  <c r="O34" i="1" s="1"/>
  <c r="P34" i="1" a="1"/>
  <c r="P34" i="1" s="1"/>
  <c r="F36" i="1"/>
  <c r="K5" i="7"/>
  <c r="Q31" i="7"/>
  <c r="F33" i="1"/>
  <c r="F35" i="1"/>
  <c r="Q29" i="7"/>
  <c r="G47" i="7"/>
  <c r="Q27" i="7"/>
  <c r="Q30" i="7"/>
  <c r="G87" i="7"/>
  <c r="N87" i="7"/>
  <c r="N78" i="7"/>
  <c r="N76" i="7"/>
  <c r="O76" i="7"/>
  <c r="G70" i="7"/>
  <c r="N73" i="7"/>
  <c r="G73" i="7"/>
  <c r="N77" i="7"/>
  <c r="G77" i="7"/>
  <c r="N75" i="7"/>
  <c r="G75" i="7"/>
  <c r="P93" i="7"/>
  <c r="N70" i="7"/>
  <c r="G76"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3" i="7"/>
  <c r="E34" i="7"/>
  <c r="E35"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F74" i="7"/>
  <c r="F72" i="7"/>
  <c r="R11" i="1"/>
  <c r="S9" i="1"/>
  <c r="Q11" i="1"/>
  <c r="G77" i="1"/>
  <c r="D76" i="7"/>
  <c r="Q76" i="7" s="1"/>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Q34" i="7" l="1"/>
  <c r="F34" i="1"/>
  <c r="Q28" i="7"/>
  <c r="Q75" i="7"/>
  <c r="Q33" i="7"/>
  <c r="Q36" i="7"/>
  <c r="Q35" i="7"/>
  <c r="Q37" i="7"/>
  <c r="G59" i="7"/>
  <c r="D29" i="7"/>
  <c r="D28" i="7"/>
  <c r="D27" i="7"/>
  <c r="P76" i="7"/>
  <c r="G74" i="7"/>
  <c r="N74" i="7"/>
  <c r="N72" i="7"/>
  <c r="G72" i="7"/>
  <c r="N59" i="7"/>
  <c r="N51" i="7"/>
  <c r="U6" i="1"/>
  <c r="T6" i="1"/>
  <c r="S6" i="1"/>
  <c r="R6" i="1"/>
  <c r="Q6" i="1"/>
  <c r="P6" i="1"/>
  <c r="Q74" i="7" l="1"/>
  <c r="E28" i="7"/>
  <c r="E30" i="7"/>
  <c r="E29" i="7"/>
  <c r="E31" i="7"/>
  <c r="E27" i="7"/>
  <c r="G70" i="1"/>
  <c r="G67" i="1"/>
  <c r="F61" i="7" s="1"/>
  <c r="G66" i="1"/>
  <c r="F60" i="7" s="1"/>
  <c r="G64" i="1"/>
  <c r="F58" i="7" s="1"/>
  <c r="G63" i="1"/>
  <c r="F57" i="7" s="1"/>
  <c r="G62" i="1"/>
  <c r="F56" i="7" s="1"/>
  <c r="G61" i="1"/>
  <c r="F55" i="7" s="1"/>
  <c r="G59" i="1"/>
  <c r="F53" i="7" s="1"/>
  <c r="G58" i="1"/>
  <c r="F52" i="7" s="1"/>
  <c r="G56" i="1"/>
  <c r="F50" i="7" s="1"/>
  <c r="G55" i="1"/>
  <c r="F49" i="7" s="1"/>
  <c r="G54" i="1"/>
  <c r="F48" i="7" s="1"/>
  <c r="G52" i="1"/>
  <c r="I49" i="7"/>
  <c r="I50" i="7"/>
  <c r="I51" i="7"/>
  <c r="I43" i="7"/>
  <c r="I40" i="7"/>
  <c r="I33" i="7"/>
  <c r="G57" i="7" l="1"/>
  <c r="G58" i="7"/>
  <c r="G55" i="7"/>
  <c r="G60" i="7"/>
  <c r="G56" i="7"/>
  <c r="G49" i="7"/>
  <c r="G50" i="7"/>
  <c r="G52" i="7"/>
  <c r="G48" i="7"/>
  <c r="G53" i="7"/>
  <c r="G61" i="7"/>
  <c r="N61" i="7"/>
  <c r="N60" i="7"/>
  <c r="N58" i="7"/>
  <c r="N57" i="7"/>
  <c r="N56" i="7"/>
  <c r="N55" i="7"/>
  <c r="N53" i="7"/>
  <c r="N52" i="7"/>
  <c r="N50"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F62" i="7"/>
  <c r="AI4" i="1"/>
  <c r="D68" i="1"/>
  <c r="D62" i="7" s="1"/>
  <c r="D44" i="1"/>
  <c r="D38" i="7" s="1"/>
  <c r="C55" i="8"/>
  <c r="C13" i="8"/>
  <c r="B13" i="8"/>
  <c r="B55" i="8"/>
  <c r="G72" i="1"/>
  <c r="G62" i="7" l="1"/>
  <c r="N62" i="7"/>
  <c r="B4" i="3"/>
  <c r="G75" i="1" l="1"/>
  <c r="G69" i="7" s="1"/>
  <c r="I66" i="7" l="1"/>
  <c r="I65" i="7"/>
  <c r="I64" i="7"/>
  <c r="G71" i="1"/>
  <c r="D72" i="1"/>
  <c r="D66" i="7" s="1"/>
  <c r="D71" i="1"/>
  <c r="D65" i="7" s="1"/>
  <c r="C10" i="8" l="1"/>
  <c r="B10" i="8"/>
  <c r="Q3" i="1" l="1"/>
  <c r="Q2" i="1"/>
  <c r="O78" i="7" l="1"/>
  <c r="O51" i="7"/>
  <c r="O47" i="7"/>
  <c r="O73" i="7"/>
  <c r="O77" i="7"/>
  <c r="O70" i="7"/>
  <c r="O75" i="7"/>
  <c r="P75" i="7" s="1"/>
  <c r="O59" i="7"/>
  <c r="O74" i="7"/>
  <c r="P74" i="7" s="1"/>
  <c r="O72" i="7"/>
  <c r="O52" i="7"/>
  <c r="O55" i="7"/>
  <c r="O48" i="7"/>
  <c r="O60" i="7"/>
  <c r="O53" i="7"/>
  <c r="O56" i="7"/>
  <c r="O57" i="7"/>
  <c r="O61" i="7"/>
  <c r="O49" i="7"/>
  <c r="O50" i="7"/>
  <c r="O58" i="7"/>
  <c r="O62" i="7"/>
  <c r="Q62" i="7" s="1"/>
  <c r="O87" i="7"/>
  <c r="C39" i="8"/>
  <c r="B39" i="8"/>
  <c r="F89" i="7"/>
  <c r="J89" i="7" s="1"/>
  <c r="G74" i="1"/>
  <c r="F68" i="7" s="1"/>
  <c r="AH4" i="1"/>
  <c r="P73" i="7" l="1"/>
  <c r="Q73" i="7"/>
  <c r="Q53" i="7"/>
  <c r="P53" i="7"/>
  <c r="Q52" i="7"/>
  <c r="P52" i="7"/>
  <c r="P47" i="7"/>
  <c r="Q47" i="7"/>
  <c r="P61" i="7"/>
  <c r="Q61" i="7"/>
  <c r="Q60" i="7"/>
  <c r="P60" i="7"/>
  <c r="Q72" i="7"/>
  <c r="P72" i="7"/>
  <c r="P70" i="7"/>
  <c r="Q70" i="7"/>
  <c r="P57" i="7"/>
  <c r="Q57" i="7"/>
  <c r="Q77" i="7"/>
  <c r="P77" i="7"/>
  <c r="Q78" i="7"/>
  <c r="P78" i="7"/>
  <c r="P62" i="7"/>
  <c r="Q87" i="7"/>
  <c r="P87" i="7"/>
  <c r="G68" i="7"/>
  <c r="O68" i="7" s="1"/>
  <c r="G89" i="7"/>
  <c r="O89" i="7" s="1"/>
  <c r="N89" i="7"/>
  <c r="C17" i="8"/>
  <c r="C16" i="8"/>
  <c r="C59" i="8"/>
  <c r="C60" i="8"/>
  <c r="C58" i="8"/>
  <c r="C57" i="8"/>
  <c r="C56" i="8"/>
  <c r="C54" i="8"/>
  <c r="C52" i="8"/>
  <c r="C51" i="8"/>
  <c r="C50" i="8"/>
  <c r="C49" i="8"/>
  <c r="C48" i="8"/>
  <c r="C47" i="8"/>
  <c r="C46" i="8"/>
  <c r="C45" i="8"/>
  <c r="C44" i="8"/>
  <c r="C43" i="8"/>
  <c r="C38" i="8"/>
  <c r="C37" i="8"/>
  <c r="C36" i="8"/>
  <c r="C35" i="8"/>
  <c r="C34" i="8"/>
  <c r="C32" i="8"/>
  <c r="C30" i="8"/>
  <c r="C29" i="8"/>
  <c r="C28" i="8"/>
  <c r="C27" i="8"/>
  <c r="C26" i="8"/>
  <c r="C25" i="8"/>
  <c r="C24" i="8"/>
  <c r="C23" i="8"/>
  <c r="C22" i="8"/>
  <c r="C21" i="8"/>
  <c r="C20" i="8"/>
  <c r="C19" i="8"/>
  <c r="C18" i="8"/>
  <c r="C42" i="8"/>
  <c r="C41" i="8"/>
  <c r="C40" i="8"/>
  <c r="C7" i="8"/>
  <c r="C8" i="8"/>
  <c r="C11" i="8"/>
  <c r="C12" i="8"/>
  <c r="C14" i="8"/>
  <c r="C15" i="8"/>
  <c r="B60" i="8"/>
  <c r="B56" i="8"/>
  <c r="B57" i="8"/>
  <c r="B58" i="8"/>
  <c r="B59" i="8"/>
  <c r="B54" i="8"/>
  <c r="B7" i="8"/>
  <c r="B8" i="8"/>
  <c r="B11" i="8"/>
  <c r="B12" i="8"/>
  <c r="B14" i="8"/>
  <c r="B15" i="8"/>
  <c r="B16" i="8"/>
  <c r="B17" i="8"/>
  <c r="B18" i="8"/>
  <c r="B19" i="8"/>
  <c r="B20" i="8"/>
  <c r="B21" i="8"/>
  <c r="B22" i="8"/>
  <c r="B23" i="8"/>
  <c r="B24" i="8"/>
  <c r="B25" i="8"/>
  <c r="B26" i="8"/>
  <c r="B27" i="8"/>
  <c r="B28" i="8"/>
  <c r="B29" i="8"/>
  <c r="B30" i="8"/>
  <c r="B32" i="8"/>
  <c r="B34" i="8"/>
  <c r="B35" i="8"/>
  <c r="B36" i="8"/>
  <c r="B37" i="8"/>
  <c r="B38" i="8"/>
  <c r="B40" i="8"/>
  <c r="B41" i="8"/>
  <c r="B42" i="8"/>
  <c r="B43" i="8"/>
  <c r="B44" i="8"/>
  <c r="B45" i="8"/>
  <c r="B46" i="8"/>
  <c r="B47" i="8"/>
  <c r="B48" i="8"/>
  <c r="B49" i="8"/>
  <c r="B50" i="8"/>
  <c r="B51" i="8"/>
  <c r="B52" i="8"/>
  <c r="C4" i="8"/>
  <c r="C6" i="8"/>
  <c r="Z3" i="1"/>
  <c r="W5" i="1"/>
  <c r="X4" i="1" s="1"/>
  <c r="P89" i="7" l="1"/>
  <c r="Q89" i="7"/>
  <c r="Y2" i="1"/>
  <c r="G4" i="1" l="1"/>
  <c r="B69" i="1" l="1"/>
  <c r="AG4" i="1" l="1"/>
  <c r="AF4" i="1"/>
  <c r="AE4" i="1"/>
  <c r="AB4" i="1"/>
  <c r="AC4" i="1"/>
  <c r="AA2" i="1"/>
  <c r="Z5" i="1"/>
  <c r="Z4" i="1"/>
  <c r="W4" i="1"/>
  <c r="AD4" i="1"/>
  <c r="Y3" i="1"/>
  <c r="U4" i="1"/>
  <c r="T4" i="1"/>
  <c r="S4" i="1"/>
  <c r="R4" i="1"/>
  <c r="T3" i="1"/>
  <c r="AD3" i="1" s="1"/>
  <c r="S3" i="1"/>
  <c r="R3" i="1"/>
  <c r="P3" i="1"/>
  <c r="T2" i="1"/>
  <c r="AB2" i="1" s="1"/>
  <c r="R2" i="1"/>
  <c r="S2" i="1"/>
  <c r="J35" i="7"/>
  <c r="G97" i="1"/>
  <c r="F91" i="7" s="1"/>
  <c r="G92" i="1"/>
  <c r="F86" i="7" s="1"/>
  <c r="G91" i="1"/>
  <c r="F85" i="7" s="1"/>
  <c r="G89" i="1"/>
  <c r="F83" i="7" s="1"/>
  <c r="G87" i="1"/>
  <c r="F81" i="7" s="1"/>
  <c r="G85" i="1"/>
  <c r="F79" i="7" s="1"/>
  <c r="J25" i="7" l="1"/>
  <c r="Q25" i="7"/>
  <c r="N79"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Q79" i="7" l="1"/>
  <c r="P79" i="7"/>
  <c r="Q83" i="7"/>
  <c r="Q81" i="7"/>
  <c r="P81" i="7"/>
  <c r="P86" i="7"/>
  <c r="P85" i="7"/>
  <c r="P91" i="7"/>
  <c r="Q85" i="7"/>
  <c r="Q86" i="7"/>
  <c r="Q91" i="7"/>
  <c r="P83" i="7"/>
  <c r="Q80" i="7"/>
  <c r="P80" i="7"/>
  <c r="AF2" i="1"/>
  <c r="AI2" i="1"/>
  <c r="AH3" i="1"/>
  <c r="AI3" i="1"/>
  <c r="Y4" i="1"/>
  <c r="X3" i="1"/>
  <c r="AG3" i="1"/>
  <c r="AF3" i="1"/>
  <c r="AH2" i="1"/>
  <c r="AG2" i="1"/>
  <c r="I73" i="7" l="1"/>
  <c r="I72" i="7"/>
  <c r="I70" i="7"/>
  <c r="J75" i="7" l="1"/>
  <c r="I37" i="7" l="1"/>
  <c r="B6" i="8"/>
  <c r="D87" i="1" l="1"/>
  <c r="D81" i="7" s="1"/>
  <c r="D95" i="1" l="1"/>
  <c r="D89" i="7" s="1"/>
  <c r="D83" i="1" l="1"/>
  <c r="D77" i="7" s="1"/>
  <c r="D76" i="1"/>
  <c r="D70" i="7" s="1"/>
  <c r="B13" i="4"/>
  <c r="B12" i="4"/>
  <c r="J73" i="7" l="1"/>
  <c r="J70" i="7"/>
  <c r="J72" i="7"/>
  <c r="B6" i="1" l="1"/>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B13" i="5"/>
  <c r="B14" i="5"/>
  <c r="B16" i="5"/>
  <c r="B6" i="5"/>
  <c r="K24" i="7" l="1"/>
  <c r="B5" i="5"/>
  <c r="C4" i="3" l="1"/>
  <c r="B2" i="3"/>
  <c r="B4" i="4"/>
  <c r="B25" i="4"/>
  <c r="B24" i="4"/>
  <c r="B23" i="4"/>
  <c r="B22" i="4"/>
  <c r="B19" i="4"/>
  <c r="B18" i="4"/>
  <c r="B17" i="4"/>
  <c r="B16" i="4"/>
  <c r="B15" i="4"/>
  <c r="B14" i="4"/>
  <c r="B11" i="4"/>
  <c r="B10" i="4"/>
  <c r="B9" i="4"/>
  <c r="B8" i="4"/>
  <c r="B7" i="4"/>
  <c r="B6" i="4"/>
  <c r="B5" i="4"/>
  <c r="F30" i="1" l="1"/>
  <c r="E24" i="7" s="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<sst xmlns="http://schemas.openxmlformats.org/spreadsheetml/2006/main" count="8991" uniqueCount="5259">
  <si>
    <t>Yes</t>
  </si>
  <si>
    <t>No</t>
  </si>
  <si>
    <t>Supporting Documentation Required</t>
  </si>
  <si>
    <t>x</t>
  </si>
  <si>
    <t>a</t>
  </si>
  <si>
    <t>b</t>
  </si>
  <si>
    <t>c</t>
  </si>
  <si>
    <t>d</t>
  </si>
  <si>
    <t>e</t>
  </si>
  <si>
    <t>f</t>
  </si>
  <si>
    <t>Agent</t>
  </si>
  <si>
    <t>An agent is defined as any individual (including a director, an officer, an employee, or an independent contractor) authorized to act on behalf of your organization.</t>
  </si>
  <si>
    <t>Commercial sex act is defined as any sex act on account of which anything of value is given to or received by any person.</t>
  </si>
  <si>
    <t>Internal accountability standards</t>
  </si>
  <si>
    <t>Migrant worker</t>
  </si>
  <si>
    <t>Recruiter</t>
  </si>
  <si>
    <t>Supplier</t>
  </si>
  <si>
    <t>Supply chain</t>
  </si>
  <si>
    <t>Training</t>
  </si>
  <si>
    <t>Afghanistan</t>
  </si>
  <si>
    <t>Albania</t>
  </si>
  <si>
    <t>Algeria</t>
  </si>
  <si>
    <t>Angola</t>
  </si>
  <si>
    <t>Azerbaijan</t>
  </si>
  <si>
    <t>Bangladesh</t>
  </si>
  <si>
    <t>Barbados</t>
  </si>
  <si>
    <t>Belarus</t>
  </si>
  <si>
    <t>Belize</t>
  </si>
  <si>
    <t>Benin</t>
  </si>
  <si>
    <t>Bhutan</t>
  </si>
  <si>
    <t>Botswana</t>
  </si>
  <si>
    <t>Brazil</t>
  </si>
  <si>
    <t>Bulgaria</t>
  </si>
  <si>
    <t>Burkina Faso</t>
  </si>
  <si>
    <t>Burundi</t>
  </si>
  <si>
    <t>Cabo Verde</t>
  </si>
  <si>
    <t>Cambodia</t>
  </si>
  <si>
    <t>Cameroon</t>
  </si>
  <si>
    <t>Central African Republic</t>
  </si>
  <si>
    <t>Chad</t>
  </si>
  <si>
    <t>Comoros</t>
  </si>
  <si>
    <t>Costa Rica</t>
  </si>
  <si>
    <t>Croatia</t>
  </si>
  <si>
    <t>Cuba</t>
  </si>
  <si>
    <t>Curaçao</t>
  </si>
  <si>
    <t>Djibouti</t>
  </si>
  <si>
    <t>Dominican Republic</t>
  </si>
  <si>
    <t>Ecuador</t>
  </si>
  <si>
    <t>Egypt</t>
  </si>
  <si>
    <t>El Salvador</t>
  </si>
  <si>
    <t>Equatorial Guinea</t>
  </si>
  <si>
    <t>Eritrea</t>
  </si>
  <si>
    <t>Ethiopia</t>
  </si>
  <si>
    <t>Fiji</t>
  </si>
  <si>
    <t>Gabon</t>
  </si>
  <si>
    <t>Gambia, The</t>
  </si>
  <si>
    <t>Ghana</t>
  </si>
  <si>
    <t>Greece</t>
  </si>
  <si>
    <t>Guatemala</t>
  </si>
  <si>
    <t>Guinea-Bissau</t>
  </si>
  <si>
    <t>Haiti</t>
  </si>
  <si>
    <t>Honduras</t>
  </si>
  <si>
    <t>Hong Kong</t>
  </si>
  <si>
    <t>Hungary</t>
  </si>
  <si>
    <t>India</t>
  </si>
  <si>
    <t>Indonesia</t>
  </si>
  <si>
    <t>Iraq</t>
  </si>
  <si>
    <t>Jamaica</t>
  </si>
  <si>
    <t>Jordan</t>
  </si>
  <si>
    <t>Kazakhstan</t>
  </si>
  <si>
    <t>Kenya</t>
  </si>
  <si>
    <t>Kosovo</t>
  </si>
  <si>
    <t>Kuwait</t>
  </si>
  <si>
    <t>Latvia</t>
  </si>
  <si>
    <t>Lebanon</t>
  </si>
  <si>
    <t>Lesotho</t>
  </si>
  <si>
    <t>Liberia</t>
  </si>
  <si>
    <t>Libya</t>
  </si>
  <si>
    <t>Macau</t>
  </si>
  <si>
    <t>Madagascar</t>
  </si>
  <si>
    <t>Malawi</t>
  </si>
  <si>
    <t>Malaysia</t>
  </si>
  <si>
    <t>Maldives</t>
  </si>
  <si>
    <t>Mali</t>
  </si>
  <si>
    <t>Malta</t>
  </si>
  <si>
    <t>Marshall Islands</t>
  </si>
  <si>
    <t>Mauritania</t>
  </si>
  <si>
    <t>Mauritius</t>
  </si>
  <si>
    <t>Mexico</t>
  </si>
  <si>
    <t>Mongolia</t>
  </si>
  <si>
    <t>Montenegro</t>
  </si>
  <si>
    <t>Morocco</t>
  </si>
  <si>
    <t>Mozambique</t>
  </si>
  <si>
    <t>Namibia</t>
  </si>
  <si>
    <t>Nepal</t>
  </si>
  <si>
    <t>Nicaragua</t>
  </si>
  <si>
    <t>Niger</t>
  </si>
  <si>
    <t>Nigeria</t>
  </si>
  <si>
    <t>Oman</t>
  </si>
  <si>
    <t>Pakistan</t>
  </si>
  <si>
    <t>Palau</t>
  </si>
  <si>
    <t>Panama</t>
  </si>
  <si>
    <t>Papua New Guinea</t>
  </si>
  <si>
    <t>Paraguay</t>
  </si>
  <si>
    <t>Peru</t>
  </si>
  <si>
    <t>Qatar</t>
  </si>
  <si>
    <t>Romania</t>
  </si>
  <si>
    <t>Rwanda</t>
  </si>
  <si>
    <t>Senegal</t>
  </si>
  <si>
    <t>Sierra Leone</t>
  </si>
  <si>
    <t>Singapore</t>
  </si>
  <si>
    <t>Solomon Islands</t>
  </si>
  <si>
    <t>Somalia</t>
  </si>
  <si>
    <t>South Africa</t>
  </si>
  <si>
    <t>South Sudan</t>
  </si>
  <si>
    <t>Sri Lanka</t>
  </si>
  <si>
    <t>St. Lucia</t>
  </si>
  <si>
    <t>Sudan</t>
  </si>
  <si>
    <t>Suriname</t>
  </si>
  <si>
    <t>Seychelles</t>
  </si>
  <si>
    <t>Tajikistan</t>
  </si>
  <si>
    <t>Thailand</t>
  </si>
  <si>
    <t>Timor-Leste</t>
  </si>
  <si>
    <t>Togo</t>
  </si>
  <si>
    <t>Tonga</t>
  </si>
  <si>
    <t>Tunisia</t>
  </si>
  <si>
    <t>Turkey</t>
  </si>
  <si>
    <t>Turkmenistan</t>
  </si>
  <si>
    <t>Uganda</t>
  </si>
  <si>
    <t>Ukraine</t>
  </si>
  <si>
    <t>United Arab Emirates</t>
  </si>
  <si>
    <t>Uruguay</t>
  </si>
  <si>
    <t>Uzbekistan</t>
  </si>
  <si>
    <t>Vietnam</t>
  </si>
  <si>
    <t>Yemen</t>
  </si>
  <si>
    <t>Zambia</t>
  </si>
  <si>
    <t>Zimbabwe</t>
  </si>
  <si>
    <t>Introduction</t>
  </si>
  <si>
    <t>Construction</t>
  </si>
  <si>
    <t>Forestry</t>
  </si>
  <si>
    <t>Hospitality</t>
  </si>
  <si>
    <t>Policy</t>
  </si>
  <si>
    <t>Response Provided</t>
  </si>
  <si>
    <t>Countries Tab</t>
  </si>
  <si>
    <t>Review Tab</t>
  </si>
  <si>
    <t>Glossary Tab</t>
  </si>
  <si>
    <t>URL or File</t>
  </si>
  <si>
    <t>URL</t>
  </si>
  <si>
    <t>Notes</t>
  </si>
  <si>
    <t>Return transportation</t>
  </si>
  <si>
    <t>File</t>
  </si>
  <si>
    <t>Declaration Tab</t>
  </si>
  <si>
    <t>Low-skilled work</t>
  </si>
  <si>
    <t>Housing provided or arranged</t>
  </si>
  <si>
    <t>Go to Question</t>
  </si>
  <si>
    <t>N/A - We do not hire foreign migrant workers</t>
  </si>
  <si>
    <t>N/A - We do not provide or arrange housing</t>
  </si>
  <si>
    <t>N/A - We do not hire foreign or domestic migrant workers</t>
  </si>
  <si>
    <t>Saudi Arabia</t>
  </si>
  <si>
    <t>Serbia</t>
  </si>
  <si>
    <t>Slavery</t>
  </si>
  <si>
    <t>Slavery, in accordance with the United Nations (UN) 1926 Slavery Convention, is the status or condition of a person over whom all or any of the powers attaching to the right of ownership are exercised.</t>
  </si>
  <si>
    <t>Servitude</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</si>
  <si>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</si>
  <si>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Authorizing person</t>
  </si>
  <si>
    <t>Term</t>
  </si>
  <si>
    <t>Explanation</t>
  </si>
  <si>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</si>
  <si>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Comments</t>
  </si>
  <si>
    <t>countries</t>
  </si>
  <si>
    <t>Countries Selected</t>
  </si>
  <si>
    <t>Industries Selected</t>
  </si>
  <si>
    <t>Industries</t>
  </si>
  <si>
    <t>Child labor</t>
  </si>
  <si>
    <t>Commercial sex act</t>
  </si>
  <si>
    <t>Debt bondage</t>
  </si>
  <si>
    <t>Fishing and aquaculture</t>
  </si>
  <si>
    <t>Forced labor</t>
  </si>
  <si>
    <t>Housekeeping / facilities operation</t>
  </si>
  <si>
    <t>Human trafficking</t>
  </si>
  <si>
    <t>Modern slavery</t>
  </si>
  <si>
    <t>Recruitment fees</t>
  </si>
  <si>
    <t>Extractives / mining and basic metal production</t>
  </si>
  <si>
    <t>Transportation and warehousing</t>
  </si>
  <si>
    <t>Textile and apparel manufacturing</t>
  </si>
  <si>
    <t>UK Modern Slavery Act</t>
  </si>
  <si>
    <t>California Transparency in Supply Chains Act</t>
  </si>
  <si>
    <t>Electrical products manufacturing</t>
  </si>
  <si>
    <t>Iceland</t>
  </si>
  <si>
    <t>English</t>
  </si>
  <si>
    <t>French</t>
  </si>
  <si>
    <t>Spanish</t>
  </si>
  <si>
    <t>German</t>
  </si>
  <si>
    <t>Chinese</t>
  </si>
  <si>
    <t>Japanese</t>
  </si>
  <si>
    <t>Portugese</t>
  </si>
  <si>
    <t>English Text to be Translated</t>
  </si>
  <si>
    <t xml:space="preserve">International French </t>
  </si>
  <si>
    <t>Latin American Spanish</t>
  </si>
  <si>
    <t>Simplified Chinese</t>
  </si>
  <si>
    <t>Introducción</t>
  </si>
  <si>
    <t>简介</t>
  </si>
  <si>
    <t>はじめに</t>
  </si>
  <si>
    <t>About the Slavery &amp; Trafficking Risk Template (STRT)</t>
  </si>
  <si>
    <t>À propos du Slavery &amp; Trafficking Risk Template (STRT)</t>
  </si>
  <si>
    <t>关于Slavery &amp; Trafficking Risk Template（STRT）</t>
  </si>
  <si>
    <t>Slavery &amp; Trafficking Risk Template (STRT) について</t>
  </si>
  <si>
    <t>Why am I completing the STRT?</t>
  </si>
  <si>
    <t>Pourquoi dois-je compléter le STRT ?</t>
  </si>
  <si>
    <t>为什么我要完成STRT？</t>
  </si>
  <si>
    <t>どうして私は、STRTに回答しなければならないのですか。</t>
  </si>
  <si>
    <t>In all likelihood, you are completing the STRT at the request of one or more of your customers.</t>
  </si>
  <si>
    <t>De toute évidence, vous complétez le STRT sur demande de l’un, ou plusieurs, de vos clients.</t>
  </si>
  <si>
    <t>您极有可能是应您的一位或多位客户请求而需完成STRT。</t>
  </si>
  <si>
    <t>おそらくは、貴社の取引先一社以上の要請により、STRTへの回答が必要となっています。</t>
  </si>
  <si>
    <t>How does the STRT work?</t>
  </si>
  <si>
    <t>Comment fonctionne le STRT ?</t>
  </si>
  <si>
    <t>STRT如何运用？</t>
  </si>
  <si>
    <t>STRTのしくみはどうなっていますか？</t>
  </si>
  <si>
    <t>Onglet Déclaration</t>
  </si>
  <si>
    <t>Pestaña de Declaración</t>
  </si>
  <si>
    <t>声明选项卡</t>
  </si>
  <si>
    <t>[開示] タブ</t>
  </si>
  <si>
    <t>Onglet Pays</t>
  </si>
  <si>
    <t>Pestaña de Países</t>
  </si>
  <si>
    <t>国家选项卡</t>
  </si>
  <si>
    <t>[国] タブ</t>
  </si>
  <si>
    <t>Onglet Secteurs</t>
  </si>
  <si>
    <t>Pestaña de Industrias</t>
  </si>
  <si>
    <t>行业选项卡</t>
  </si>
  <si>
    <t>[産業] タブ</t>
  </si>
  <si>
    <t>Onglet Révision</t>
  </si>
  <si>
    <t>Pestaña de Revisión</t>
  </si>
  <si>
    <t>查看选项卡</t>
  </si>
  <si>
    <t>[レビュー] タブ</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</si>
  <si>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</si>
  <si>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</si>
  <si>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</si>
  <si>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此选项卡让您快速找出STRT中漏填的部分，并在提交前检查您的答案。</t>
  </si>
  <si>
    <t>STRTの中で記入漏れがあったフィールドを素早く見つけ、提出前に回答を確認することができます。</t>
  </si>
  <si>
    <t>Onglet Glossaire</t>
  </si>
  <si>
    <t>Pestaña de Glosario</t>
  </si>
  <si>
    <t>词汇选项卡</t>
  </si>
  <si>
    <t>[用語] タブ</t>
  </si>
  <si>
    <t>This tab provides definitions and explanations of key terms and concepts referred to within the STRT.</t>
  </si>
  <si>
    <t>Cet onglet comporte les définitions et les explications des termes et concepts clés mentionnés dans le STRT.</t>
  </si>
  <si>
    <t>此选项卡提供STRT涉及的关键术语和概念的定义与解释。</t>
  </si>
  <si>
    <t>このタブには、STRT内で使用されている主要な用語と概念に関する定義と説明が記載されています。</t>
  </si>
  <si>
    <t xml:space="preserve">Version: </t>
  </si>
  <si>
    <t xml:space="preserve">Version : </t>
  </si>
  <si>
    <t>Versión:</t>
  </si>
  <si>
    <t>版本：</t>
  </si>
  <si>
    <t>バージョン：</t>
  </si>
  <si>
    <t>公司信息</t>
  </si>
  <si>
    <t>会社情報</t>
  </si>
  <si>
    <t>公司名称（无缩略词）：</t>
  </si>
  <si>
    <t>会社名(略語不可)：</t>
  </si>
  <si>
    <t>公司特定识别号码或编码（可选填）：</t>
  </si>
  <si>
    <t>会社の固有識別番号またはコード（省略可能）</t>
  </si>
  <si>
    <t>公司地址（可选填）：</t>
  </si>
  <si>
    <t>会社の住所（省略可能）</t>
  </si>
  <si>
    <t xml:space="preserve">Contact person full name: </t>
  </si>
  <si>
    <t xml:space="preserve">Personne à contacter (nom complet) : </t>
  </si>
  <si>
    <t>Nombre completo de la persona de contacto:</t>
  </si>
  <si>
    <t>联络人全名：</t>
  </si>
  <si>
    <t>担当者の氏名：</t>
  </si>
  <si>
    <t xml:space="preserve">Contact email: </t>
  </si>
  <si>
    <t xml:space="preserve">Adresse e-mail de contact : </t>
  </si>
  <si>
    <t>Correo electrónico de contacto:</t>
  </si>
  <si>
    <t>联络邮件：</t>
  </si>
  <si>
    <t>担当者のEメール：</t>
  </si>
  <si>
    <t xml:space="preserve">Contact phone number (country code + number): </t>
  </si>
  <si>
    <t xml:space="preserve">Numéro de téléphone de contact (indicatif pays + numéro) : </t>
  </si>
  <si>
    <t>Número telefónico de contacto (código de país + número):</t>
  </si>
  <si>
    <t>联络电话号码（国家代码+号码）：</t>
  </si>
  <si>
    <t>担当者の電話番号（国番号＋番号）：</t>
  </si>
  <si>
    <t xml:space="preserve">Authorizing person full name: </t>
  </si>
  <si>
    <t xml:space="preserve">Personne autorisée (nom complet) : </t>
  </si>
  <si>
    <t>Nombre completo de la persona autorizante:</t>
  </si>
  <si>
    <t>授权人全名：</t>
  </si>
  <si>
    <t>正式代表者の氏名：</t>
  </si>
  <si>
    <t xml:space="preserve">Authorizer title: </t>
  </si>
  <si>
    <t xml:space="preserve">Titre de la personne autorisée : </t>
  </si>
  <si>
    <t>Título del autorizante:</t>
  </si>
  <si>
    <t>授权人头衔：</t>
  </si>
  <si>
    <t>正式代表者の肩書：</t>
  </si>
  <si>
    <t xml:space="preserve">Authorizer email: </t>
  </si>
  <si>
    <t xml:space="preserve">Adresse e-mail de la personne autorisée : </t>
  </si>
  <si>
    <t>Correo electrónico del autorizante:</t>
  </si>
  <si>
    <t>授权人电子邮件：</t>
  </si>
  <si>
    <t>正式代表者のEメール：</t>
  </si>
  <si>
    <t xml:space="preserve">Authorizer phone number (country code + number): </t>
  </si>
  <si>
    <t xml:space="preserve">Numéro de téléphone de la personne autorisée (indicatif pays + numéro) : </t>
  </si>
  <si>
    <t>Número telefónico del autorizante (código de país + número):</t>
  </si>
  <si>
    <t>授权人电话号码（国家代码+号码）：</t>
  </si>
  <si>
    <t>正式代表者の電話番号（国番号＋番号）：</t>
  </si>
  <si>
    <t xml:space="preserve">Date of completion (YYYY/MM/DD): </t>
  </si>
  <si>
    <t xml:space="preserve">Date de réalisation (AAAA/MM/JJ) : </t>
  </si>
  <si>
    <t>Fecha de finalización (AAA/MM/DD):</t>
  </si>
  <si>
    <t>完成日期（年/月/日）：</t>
  </si>
  <si>
    <t>記入日（YYYY/MM/DD）：</t>
  </si>
  <si>
    <t xml:space="preserve">Question    </t>
  </si>
  <si>
    <t>Pregunta</t>
  </si>
  <si>
    <t>问题</t>
  </si>
  <si>
    <t>質問</t>
  </si>
  <si>
    <t># Subpregunta</t>
  </si>
  <si>
    <t>#子问题</t>
  </si>
  <si>
    <t># サブ・クエスチョン</t>
  </si>
  <si>
    <t>Pièces justificatives requises</t>
  </si>
  <si>
    <t>Documentación de apoyo requerida</t>
  </si>
  <si>
    <t>所需的支持性文件</t>
  </si>
  <si>
    <t>裏付け資料が必要</t>
  </si>
  <si>
    <t>Commentaires</t>
  </si>
  <si>
    <t>Comentarios</t>
  </si>
  <si>
    <t>评论</t>
  </si>
  <si>
    <t>コメント</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</si>
  <si>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</si>
  <si>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</si>
  <si>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</si>
  <si>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</si>
  <si>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</si>
  <si>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所有形式的强制劳动和人口贩卖（也称为现代奴隶制）？</t>
  </si>
  <si>
    <t>あらゆる形態の強制労働や人身取引（現代奴隷とも呼ばれる）に関与している</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</si>
  <si>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</si>
  <si>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</si>
  <si>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</si>
  <si>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使用不遵守招聘所在国劳工法的招聘方？</t>
  </si>
  <si>
    <t>募集が行われている国の労働法に順守しない人材紹介事業者を使用している</t>
  </si>
  <si>
    <t>procuring commercial sex acts during the length of the contract?</t>
  </si>
  <si>
    <t>faire acte de prostitution pendant la durée du contrat ?</t>
  </si>
  <si>
    <t>Contratar actos sexuales comerciales durante la duración de este contrato.</t>
  </si>
  <si>
    <t>在合同期间购买商业性行为？</t>
  </si>
  <si>
    <t>契約期間中に商業的性行為を調達する</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</si>
  <si>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</si>
  <si>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</si>
  <si>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为员工提供或安排的住宿条件达到该国住房及安全标准？</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</si>
  <si>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</si>
  <si>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</si>
  <si>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</si>
  <si>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</si>
  <si>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</si>
  <si>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</si>
  <si>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サプライチェーン管理と求人を直接担当する従業員は、奴隷と人身取引のリスクを軽減する仕方に関する研修を受けていますか。</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</si>
  <si>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</si>
  <si>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</si>
  <si>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 xml:space="preserve">Answer options: </t>
  </si>
  <si>
    <t>Opciones de respuesta:</t>
  </si>
  <si>
    <t>答案选项：</t>
  </si>
  <si>
    <t>回答の選択肢：</t>
  </si>
  <si>
    <t>Sí</t>
  </si>
  <si>
    <t>是</t>
  </si>
  <si>
    <t>はい</t>
  </si>
  <si>
    <t>否</t>
  </si>
  <si>
    <t>いいえ</t>
  </si>
  <si>
    <t>Supporting documentation required: No</t>
  </si>
  <si>
    <t>Documentación de apoyo requerida: No</t>
  </si>
  <si>
    <t>要求支持性文件：否</t>
  </si>
  <si>
    <t>裏付け資料が必要：いいえ</t>
  </si>
  <si>
    <t>Supporting documentation required: Proof of public disclosure required</t>
  </si>
  <si>
    <t>Documentación de apoyo requerida: se requiere prueba de divulgación pública</t>
  </si>
  <si>
    <t>所需支持性文件：所需的公开披露证据</t>
  </si>
  <si>
    <t>裏付け資料が必要：情報開示の証明が必要</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</si>
  <si>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</si>
  <si>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</si>
  <si>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 xml:space="preserve">Certification </t>
  </si>
  <si>
    <t>Certificación</t>
  </si>
  <si>
    <t>证明</t>
  </si>
  <si>
    <t>保証</t>
  </si>
  <si>
    <t>Yes URL</t>
  </si>
  <si>
    <t>URL Sí</t>
  </si>
  <si>
    <t>是 URL</t>
  </si>
  <si>
    <t>貴社のURL</t>
  </si>
  <si>
    <t>No File</t>
  </si>
  <si>
    <t>Archivo No</t>
  </si>
  <si>
    <t>否 文件</t>
  </si>
  <si>
    <t>ファイルなし</t>
  </si>
  <si>
    <t xml:space="preserve">N/A - We do not use recruiters    </t>
  </si>
  <si>
    <t>N/A - No usamos reclutadores</t>
  </si>
  <si>
    <t>N/A - No contratamos trabajadores migrantes extranjeros</t>
  </si>
  <si>
    <t>不适用 - 我们不雇用外国务工人员</t>
  </si>
  <si>
    <t>該当なし - 外国からの出稼ぎ労働者を雇っていない</t>
  </si>
  <si>
    <t>N/A - No contratamos trabajadores migrantes extranjeros o domésticos</t>
  </si>
  <si>
    <t>不适用 - 我们不雇用外国或本国外来务工人员</t>
  </si>
  <si>
    <t>該当なし - 外国からのまたは国内の出稼ぎ労働者を雇っていない</t>
  </si>
  <si>
    <t xml:space="preserve">N/A - We do not work with any suppliers  </t>
  </si>
  <si>
    <t>N/A - No trabajamos con proveedores</t>
  </si>
  <si>
    <t>不适用 - 我们不与供应商合作</t>
  </si>
  <si>
    <t>該当なし - サプライヤーとは取引していない</t>
  </si>
  <si>
    <t>s.o. - Nous ne fournissons/n’organisons aucun hébergement</t>
  </si>
  <si>
    <t>N/A - No proveemos o ponemos a disposición alojamiento</t>
  </si>
  <si>
    <t>不适用 - 我们不提供或安排住宿</t>
  </si>
  <si>
    <t>該当なし - 宿泊施設を提供、手配していない</t>
  </si>
  <si>
    <t>是，这适用于的所有员工，无论法律或合同要求与否</t>
  </si>
  <si>
    <t>はい、法律または契約で義務付けられているかどうかにかかわらず、これはすべての従業員に適用されます</t>
  </si>
  <si>
    <t xml:space="preserve">Yes, but only when required by law or by contract </t>
  </si>
  <si>
    <t>Sí, pero solo cuando lo requiere la ley o el contrato</t>
  </si>
  <si>
    <t>是，但仅当法律或合同要求时</t>
  </si>
  <si>
    <t>はい、ただし法律または契約で義務付けられている場合に限ります</t>
  </si>
  <si>
    <t xml:space="preserve">For Question 1 on the 'Declaration' tab: </t>
  </si>
  <si>
    <t xml:space="preserve">Pour la Question 1 de l’onglet Déclaration : </t>
  </si>
  <si>
    <t>Para la Pregunta 1 en la pestaña "Declaración":</t>
  </si>
  <si>
    <t>对于问题1的‘声明’选项卡：</t>
  </si>
  <si>
    <t>[開示] タブの質問1：</t>
  </si>
  <si>
    <t>Kirguistán</t>
  </si>
  <si>
    <t xml:space="preserve">For Question 3 on the 'Declaration' tab: </t>
  </si>
  <si>
    <t xml:space="preserve">Pour la Question 3 de l’onglet Déclaration : </t>
  </si>
  <si>
    <t>Para la Pregunta 3 sobre la pestaña de "Declaración":</t>
  </si>
  <si>
    <t>‘声明’选项卡上的问题3：</t>
  </si>
  <si>
    <t>[開示] タブの質問3：</t>
  </si>
  <si>
    <t>Construcción</t>
  </si>
  <si>
    <t>建筑业</t>
  </si>
  <si>
    <t>建設</t>
  </si>
  <si>
    <t>電子電気製品製造</t>
  </si>
  <si>
    <t>Selección</t>
  </si>
  <si>
    <t>选择</t>
  </si>
  <si>
    <t>選択</t>
  </si>
  <si>
    <t>Extracción/minería y producción metalúrgica básica</t>
  </si>
  <si>
    <t>采矿与基本金属生产</t>
  </si>
  <si>
    <t>採取・採鉱・金属基礎生産</t>
  </si>
  <si>
    <t>Pesca y acuacultura</t>
  </si>
  <si>
    <t>渔业与水产养殖</t>
  </si>
  <si>
    <t>漁業・水産養殖</t>
  </si>
  <si>
    <t>Forestación</t>
  </si>
  <si>
    <t>林业</t>
  </si>
  <si>
    <t>林業</t>
  </si>
  <si>
    <t>Salud</t>
  </si>
  <si>
    <t>医療</t>
  </si>
  <si>
    <t>Turismo</t>
  </si>
  <si>
    <t>观光服务业</t>
  </si>
  <si>
    <t>ホスピタリティ</t>
  </si>
  <si>
    <t>Limpieza/mantenimiento de establecimientos</t>
  </si>
  <si>
    <t>管家/设施运行</t>
  </si>
  <si>
    <t>清掃・施設サービス業</t>
  </si>
  <si>
    <t>Fabricación textil y de indumentaria</t>
  </si>
  <si>
    <t>繊維・衣服製造</t>
  </si>
  <si>
    <t>Transporte y almacenamiento</t>
  </si>
  <si>
    <t>运输与仓储</t>
  </si>
  <si>
    <t>運送・倉庫</t>
  </si>
  <si>
    <t>Respuesta brindada</t>
  </si>
  <si>
    <t>提供的回答</t>
  </si>
  <si>
    <t>回答が提供されました</t>
  </si>
  <si>
    <t xml:space="preserve">URL or File Selected </t>
  </si>
  <si>
    <t>URL o archivo seleccionado</t>
  </si>
  <si>
    <t>所选的URL或文件</t>
  </si>
  <si>
    <t>URLまたはファイルが選択されました</t>
  </si>
  <si>
    <t xml:space="preserve">URL Provided </t>
  </si>
  <si>
    <t>URL provisto</t>
  </si>
  <si>
    <t>所提供的URL</t>
  </si>
  <si>
    <t>URLが提供されました</t>
  </si>
  <si>
    <t>Ir a Pregunta</t>
  </si>
  <si>
    <t>转到问题</t>
  </si>
  <si>
    <t>質問に移動</t>
  </si>
  <si>
    <t>Notas</t>
  </si>
  <si>
    <t>备注</t>
  </si>
  <si>
    <t>注記</t>
  </si>
  <si>
    <t xml:space="preserve">Number of Questions to be Completed </t>
  </si>
  <si>
    <t>Número de Preguntas a completar</t>
  </si>
  <si>
    <t>待完成的问题数量</t>
  </si>
  <si>
    <t>回答する質問数</t>
  </si>
  <si>
    <t>Is the email address you entered correct?</t>
  </si>
  <si>
    <t>¿Es correcta la dirección de correo electrónico que ingresó?</t>
  </si>
  <si>
    <t>您输入的电子邮件地址是否正确？</t>
  </si>
  <si>
    <t>入力したメールアドレスは正確ですか。</t>
  </si>
  <si>
    <t>您是否在‘国家’选项卡上选择您公司的经营所在国？</t>
  </si>
  <si>
    <t>[国] タブで、貴社が操業している国を選択しましたか。</t>
  </si>
  <si>
    <t>[産業] タブで、サプライヤーが操業している産業を選択しましたか。</t>
  </si>
  <si>
    <t>Enter Response</t>
  </si>
  <si>
    <t>Ingresar respuesta</t>
  </si>
  <si>
    <t>输入回答</t>
  </si>
  <si>
    <t>回答を入力</t>
  </si>
  <si>
    <t xml:space="preserve">For the 'Glossary' tab: </t>
  </si>
  <si>
    <t>Para la pestaña "Glosario":</t>
  </si>
  <si>
    <t>关于‘词汇’选项卡：</t>
  </si>
  <si>
    <t>[用語] タブでは：</t>
  </si>
  <si>
    <t xml:space="preserve">Please consult glossary below for definitions and explanations of key terms and concepts referred to within the STRT. </t>
  </si>
  <si>
    <t>请查看下列词汇表了解STRT涉及的关键术语和概念的定义和解释。</t>
  </si>
  <si>
    <t>下記には、STRT内で使用されている主要な用語と概念に関する定義と説明が記載されていますので、ご参照ください。</t>
  </si>
  <si>
    <t>Término</t>
  </si>
  <si>
    <t>术语</t>
  </si>
  <si>
    <t>用語</t>
  </si>
  <si>
    <t>Agente</t>
  </si>
  <si>
    <t>代理人</t>
  </si>
  <si>
    <t>Persona autorizante</t>
  </si>
  <si>
    <t>授权人</t>
  </si>
  <si>
    <t>正式代表者</t>
  </si>
  <si>
    <t>Ley sobre Transparencia en las cadenas de suministro de California</t>
  </si>
  <si>
    <t>《加利福尼亚州供应链透明度法》</t>
  </si>
  <si>
    <t>California Transparency in Supply Chains Act（カリフォルニア州サプライチェーン透明法）</t>
  </si>
  <si>
    <t>Trabajo infantil</t>
  </si>
  <si>
    <t>童工</t>
  </si>
  <si>
    <t>児童労働</t>
  </si>
  <si>
    <t>Acto sexual comercial</t>
  </si>
  <si>
    <t>商业性行为</t>
  </si>
  <si>
    <t>商業的性行為</t>
  </si>
  <si>
    <t>公司地址</t>
  </si>
  <si>
    <t>会社の住所</t>
  </si>
  <si>
    <t>公司名称</t>
  </si>
  <si>
    <t>会社名</t>
  </si>
  <si>
    <t>公司特定识别码或代码</t>
  </si>
  <si>
    <t>会社の固有識別番号またはコード</t>
  </si>
  <si>
    <t>Servidumbre por deudas</t>
  </si>
  <si>
    <t>债役</t>
  </si>
  <si>
    <t>債務奴隷</t>
  </si>
  <si>
    <t>Fabricación de productos eléctricos</t>
  </si>
  <si>
    <t>电子产品制造</t>
  </si>
  <si>
    <t>Contratos de empleo</t>
  </si>
  <si>
    <t>雇佣协议</t>
  </si>
  <si>
    <t>雇用契約書</t>
  </si>
  <si>
    <t>Trabajo forzado</t>
  </si>
  <si>
    <t>强制劳动</t>
  </si>
  <si>
    <t>強制労働</t>
  </si>
  <si>
    <t>医疗报警</t>
  </si>
  <si>
    <t>Alojamiento provisto o dispuesto</t>
  </si>
  <si>
    <t>提供或安排的住宿</t>
  </si>
  <si>
    <t>提供または手配した宿泊施設</t>
  </si>
  <si>
    <t>Tráfico humano</t>
  </si>
  <si>
    <t>人口贩卖</t>
  </si>
  <si>
    <t>人身取引</t>
  </si>
  <si>
    <t>Estándares de responsabilidad internos</t>
  </si>
  <si>
    <t>内部问责标准</t>
  </si>
  <si>
    <t>内部責任基準</t>
  </si>
  <si>
    <t>Trabajo poco calificado</t>
  </si>
  <si>
    <t>低技能工作</t>
  </si>
  <si>
    <t>未熟練労働</t>
  </si>
  <si>
    <t>Esclavitud moderna</t>
  </si>
  <si>
    <t>现代奴隶制</t>
  </si>
  <si>
    <t>現代奴隷</t>
  </si>
  <si>
    <t>Trabajador inmigrante</t>
  </si>
  <si>
    <t>外来务工人员</t>
  </si>
  <si>
    <t>出稼ぎ労働者</t>
  </si>
  <si>
    <t>Política</t>
  </si>
  <si>
    <t>政策</t>
  </si>
  <si>
    <t>方針</t>
  </si>
  <si>
    <t>Reclutador</t>
  </si>
  <si>
    <t>招聘方</t>
  </si>
  <si>
    <t>人材紹介事業者</t>
  </si>
  <si>
    <t>Tasas de contratación</t>
  </si>
  <si>
    <t>招聘费用</t>
  </si>
  <si>
    <t>斡旋料金</t>
  </si>
  <si>
    <t>Transporte de retorno</t>
  </si>
  <si>
    <t>返程交通</t>
  </si>
  <si>
    <t>帰国の交通手段</t>
  </si>
  <si>
    <t>Servidumbre</t>
  </si>
  <si>
    <t>奴役</t>
  </si>
  <si>
    <t>隷属状態</t>
  </si>
  <si>
    <t>Esclavitud</t>
  </si>
  <si>
    <t>奴隶制</t>
  </si>
  <si>
    <t>奴隷</t>
  </si>
  <si>
    <t>Proveedor</t>
  </si>
  <si>
    <t>供应商</t>
  </si>
  <si>
    <t>サプライヤー</t>
  </si>
  <si>
    <t>Cadena de suministros</t>
  </si>
  <si>
    <t>供应链</t>
  </si>
  <si>
    <t>サプライチェーン</t>
  </si>
  <si>
    <t>Capacitación</t>
  </si>
  <si>
    <t>培训</t>
  </si>
  <si>
    <t>研修</t>
  </si>
  <si>
    <t>纺织与服饰制造</t>
  </si>
  <si>
    <t>Ley de esclavitud moderna del Reino Unido</t>
  </si>
  <si>
    <t>《英国现代奴隶制法》</t>
  </si>
  <si>
    <t>UK Modern Slavery Act（英国現代奴隷法）</t>
  </si>
  <si>
    <t>Explicación</t>
  </si>
  <si>
    <t>解释</t>
  </si>
  <si>
    <t>説明</t>
  </si>
  <si>
    <t>Se define al agente como un individuo (incluyendo un director, oficial, empleado o contratista independiente) autorizado a actuar en nombre de su organización.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</si>
  <si>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</si>
  <si>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</si>
  <si>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</si>
  <si>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</si>
  <si>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</si>
  <si>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</si>
  <si>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</si>
  <si>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</si>
  <si>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</si>
  <si>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Se define como "Acto sexual comercial" a cualquier acto sexual por el cual cualquier persona de o reciba algo de valor.</t>
  </si>
  <si>
    <t>商业性行为被定义为使任何人收取任何有价物品的任何性行为。</t>
  </si>
  <si>
    <t>商業的性行為は、いかなる人物に対する、またはいかなる人物による有価物を対価にした性行為と定義されます。</t>
  </si>
  <si>
    <t>The mailing address of the head office of the organization completing and submitting the STRT.</t>
  </si>
  <si>
    <t>完成和提交STRT组织总部的邮寄地址。</t>
  </si>
  <si>
    <t>STRTに記入し提出する組織の本社の郵送先住所です。</t>
  </si>
  <si>
    <t>The name of the organization completing and submitting the STRT. Do not use abbreviations.</t>
  </si>
  <si>
    <t>完成和提交STRT组织的名称。请勿使用缩略词。</t>
  </si>
  <si>
    <t>STRTに記入し提出する組織の名前です。略語を使用しないでください。</t>
  </si>
  <si>
    <t>The DUNS number, VAT number, customer-specific identifier, or another number or code unique to the organization completing and submitting the STRT.</t>
  </si>
  <si>
    <t>DUNS编码、VAT编码、客户特定识别号或完成和提交STRT组织特有的其他号码或代码。</t>
  </si>
  <si>
    <t>DUNS番号、VAT番号、顧客固有識別子、またはSTRTに記入し提出する組織に一意のその他の番号・コード。</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</si>
  <si>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</si>
  <si>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</si>
  <si>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</si>
  <si>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t>Electronics and Electrical Products Manufacturing includes i) Computer and Electronic Product Manufacturing, and ii) Electrical Equipment, Appliance, and Component Manufacturing.</t>
  </si>
  <si>
    <t>La "Fabricación de productos electrónicos y eléctricos" incluye i) la fabricación de productos electrónicos y de computadoras, y ii) la fabricación de equipos, artefactos y componentes eléctricos.</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</si>
  <si>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</si>
  <si>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</si>
  <si>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</si>
  <si>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</si>
  <si>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</si>
  <si>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</si>
  <si>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</si>
  <si>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</si>
  <si>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</si>
  <si>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</si>
  <si>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</si>
  <si>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</si>
  <si>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</si>
  <si>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</si>
  <si>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</si>
  <si>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</si>
  <si>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</si>
  <si>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"Turismo" refiere a las industrias que brindan servicios de alimentación, alojamiento, turismo y recreación, y en particular se enfoca en las industrias de hotelería, alimentación y turismo.</t>
  </si>
  <si>
    <t>观光服务业是指提供食物、住宿、旅游和休闲服务的行业，特别是酒店、餐饮服务业和旅游业。</t>
  </si>
  <si>
    <t>ホスピタリティは、飲食物、宿泊、観光、レジャーサービスの提供、特にホテル、外食産業、観光産業などをさします。</t>
  </si>
  <si>
    <t>Housekeeping and facilities operation refers to the services involved in the basic operation and maintenance of facilities, including janitorial services, laundry services, grounds maintenance, guarding/security services, and waste management services.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</si>
  <si>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</si>
  <si>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</si>
  <si>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</si>
  <si>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</si>
  <si>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</si>
  <si>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</si>
  <si>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</si>
  <si>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</si>
  <si>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</si>
  <si>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Low-skilled work is work associated with a limited skill set or minimal economic value for the work performed. Low-skilled workers are generally not required to have more than a high school diploma, and typically earn small wages.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</si>
  <si>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</si>
  <si>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</si>
  <si>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</si>
  <si>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</si>
  <si>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</si>
  <si>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</si>
  <si>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Migrant workers are people who leave home to find work outside of their hometown or home country. Migrant workers include both foreign and domestic (internal) migrant workers.</t>
  </si>
  <si>
    <t>Los "Trabajadores migrantes" son personas que abandonan su hogar para buscar trabajo fuera de su pueblo o país natal. Los trabajadores migrantes incluyen tanto a los trabajadores migrantes extranjeros como domésticos (internos).</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</si>
  <si>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</si>
  <si>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</si>
  <si>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</si>
  <si>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</si>
  <si>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A recruiter refers to both private and public entities that offer labor recruitment services. Recruiters – variously referred to as labor intermediaries, middlemen, labor brokers, and recruitment agents, among other terms – recruit, hire, and/or manage workers.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</si>
  <si>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</si>
  <si>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</si>
  <si>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</si>
  <si>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</si>
  <si>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</si>
  <si>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</si>
  <si>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</si>
  <si>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</si>
  <si>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</si>
  <si>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</si>
  <si>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"Esclavitud", según la Convención de Esclavitud de 1926 de las Naciones Unidas (ONU), es el estado o condición de una persona sobre quien se ejercen todos o algunos de los atributos del derecho de propiedad.</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</si>
  <si>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</si>
  <si>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</si>
  <si>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</si>
  <si>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</si>
  <si>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</si>
  <si>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</si>
  <si>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A supply chain is defined as a sequence of activities or parties that provides products or services to the organization completing and submitting the STRT.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</si>
  <si>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</si>
  <si>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</si>
  <si>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研修は、代理人が会社方針、方針を効果的に導入する方法、何もしないことに関連する人身取引と強制労働のリスクを避ける方法をより良く理解できるよう焦点を当てることができます。</t>
  </si>
  <si>
    <t>Textile manufacturing refers to the conversion of basic fiber into usable items. Garment or apparel making refers to the processing of fabric into clothing and involves multiple steps including cutting, sewing, pressing and finishing.</t>
  </si>
  <si>
    <t>La "Fabricación textil" refiere a la conversión de fibras básicas en artículos usables. La producción de prendas e indumentaria refiere al procesamiento de tela para fabricar ropa, e involucra múltiples pasos, como el corte, cosido, prensa y acabado.</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</si>
  <si>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</si>
  <si>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</si>
  <si>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</si>
  <si>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</si>
  <si>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</si>
  <si>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</si>
  <si>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</si>
  <si>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</si>
  <si>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Declaration</t>
  </si>
  <si>
    <t>Countries</t>
  </si>
  <si>
    <t xml:space="preserve"> Selection</t>
  </si>
  <si>
    <t>Sélection</t>
  </si>
  <si>
    <t>Auswahl</t>
  </si>
  <si>
    <t xml:space="preserve"> Seleção</t>
  </si>
  <si>
    <t>Industry</t>
  </si>
  <si>
    <t>Data Validation</t>
  </si>
  <si>
    <t>阿富汗</t>
  </si>
  <si>
    <t>Afganistán</t>
  </si>
  <si>
    <t>アフガニスタン</t>
  </si>
  <si>
    <t>Afeganistão</t>
  </si>
  <si>
    <t>Albanie</t>
  </si>
  <si>
    <t>Albanien</t>
  </si>
  <si>
    <t>阿尔巴尼亚</t>
  </si>
  <si>
    <t>アルバニア</t>
  </si>
  <si>
    <t>Albânia</t>
  </si>
  <si>
    <t>Algérie</t>
  </si>
  <si>
    <t>Algerien</t>
  </si>
  <si>
    <t>阿尔及利亚</t>
  </si>
  <si>
    <t>Argelia</t>
  </si>
  <si>
    <t>アルジェリア</t>
  </si>
  <si>
    <t>Argélia</t>
  </si>
  <si>
    <t>安哥拉</t>
  </si>
  <si>
    <t>アンゴラ</t>
  </si>
  <si>
    <t>Azerbaïdjan</t>
  </si>
  <si>
    <t>Aserbaidschan</t>
  </si>
  <si>
    <t>阿塞拜疆</t>
  </si>
  <si>
    <t>Azerbaiján</t>
  </si>
  <si>
    <t>アゼルバイジャン</t>
  </si>
  <si>
    <t>Azerbaijão</t>
  </si>
  <si>
    <t>Bangladesch</t>
  </si>
  <si>
    <t>孟加拉国</t>
  </si>
  <si>
    <t>バングラデシュ</t>
  </si>
  <si>
    <t>Bangladeche</t>
  </si>
  <si>
    <t>Barbade</t>
  </si>
  <si>
    <t>巴巴多斯</t>
  </si>
  <si>
    <t>バルバドス</t>
  </si>
  <si>
    <t>Bélarus</t>
  </si>
  <si>
    <t>白俄罗斯</t>
  </si>
  <si>
    <t>Belarús</t>
  </si>
  <si>
    <t>ベルラス</t>
  </si>
  <si>
    <t>Bielorrússia</t>
  </si>
  <si>
    <t>伯利兹</t>
  </si>
  <si>
    <t>Belice</t>
  </si>
  <si>
    <t>ベリーズ</t>
  </si>
  <si>
    <t>Bénin</t>
  </si>
  <si>
    <t>贝宁</t>
  </si>
  <si>
    <t>ベニン</t>
  </si>
  <si>
    <t>Benim</t>
  </si>
  <si>
    <t>Bhoutan</t>
  </si>
  <si>
    <t>不丹</t>
  </si>
  <si>
    <t>Bután</t>
  </si>
  <si>
    <t>ブータン</t>
  </si>
  <si>
    <t>Butão</t>
  </si>
  <si>
    <t>博茨瓦纳</t>
  </si>
  <si>
    <t>ボツワナ</t>
  </si>
  <si>
    <t>Botsuana</t>
  </si>
  <si>
    <t>Brésil</t>
  </si>
  <si>
    <t>Brasilien</t>
  </si>
  <si>
    <t>巴西</t>
  </si>
  <si>
    <t>Brasil</t>
  </si>
  <si>
    <t>ブラジル</t>
  </si>
  <si>
    <t>Bulgarie</t>
  </si>
  <si>
    <t>Bulgarien</t>
  </si>
  <si>
    <t>保加利亚</t>
  </si>
  <si>
    <t>ブルガリア</t>
  </si>
  <si>
    <t>Bulgária</t>
  </si>
  <si>
    <t>布基纳法索</t>
  </si>
  <si>
    <t>ブルキナファソ</t>
  </si>
  <si>
    <t>Burquina Faso</t>
  </si>
  <si>
    <t>布隆迪</t>
  </si>
  <si>
    <t>ブルンジ</t>
  </si>
  <si>
    <t>Cambodge</t>
  </si>
  <si>
    <t>Kambodscha</t>
  </si>
  <si>
    <t>柬埔寨</t>
  </si>
  <si>
    <t>Camboya</t>
  </si>
  <si>
    <t>カンボジア</t>
  </si>
  <si>
    <t>Camboja</t>
  </si>
  <si>
    <t>Cameroun</t>
  </si>
  <si>
    <t>Kamerun</t>
  </si>
  <si>
    <t>喀麦隆</t>
  </si>
  <si>
    <t>Camerún</t>
  </si>
  <si>
    <t>カメルーン</t>
  </si>
  <si>
    <t>Camarões</t>
  </si>
  <si>
    <t>Cap-Vert</t>
  </si>
  <si>
    <t>Kap Verde</t>
  </si>
  <si>
    <t>佛得角共和国</t>
  </si>
  <si>
    <t>カーボベルデ</t>
  </si>
  <si>
    <t>République centrafricaine</t>
  </si>
  <si>
    <t>Zentralafrikanische Republik</t>
  </si>
  <si>
    <t>中非共和国</t>
  </si>
  <si>
    <t>República Centroafricana</t>
  </si>
  <si>
    <t>中央アフリカ共和国</t>
  </si>
  <si>
    <t>República Centro-Africana</t>
  </si>
  <si>
    <t>Tchad</t>
  </si>
  <si>
    <t>Tschad</t>
  </si>
  <si>
    <t>乍得</t>
  </si>
  <si>
    <t>チャド</t>
  </si>
  <si>
    <t>Chade</t>
  </si>
  <si>
    <t>Comores</t>
  </si>
  <si>
    <t>Komoren</t>
  </si>
  <si>
    <t>科摩罗</t>
  </si>
  <si>
    <t>Comoras</t>
  </si>
  <si>
    <t>コモロ</t>
  </si>
  <si>
    <t>哥斯达黎加</t>
  </si>
  <si>
    <t>コスタリカ</t>
  </si>
  <si>
    <t>Cote d'Ivoire</t>
  </si>
  <si>
    <t>Côte d’Ivoire</t>
  </si>
  <si>
    <t>Elfenbeinküste</t>
  </si>
  <si>
    <t>象牙海岸</t>
  </si>
  <si>
    <t>Costa de Marfil</t>
  </si>
  <si>
    <t>コートジボワール</t>
  </si>
  <si>
    <t>Costa do Marfim</t>
  </si>
  <si>
    <t>Croatie</t>
  </si>
  <si>
    <t>Kroatien</t>
  </si>
  <si>
    <t>克罗地亚</t>
  </si>
  <si>
    <t>Croacia</t>
  </si>
  <si>
    <t>クロアチア</t>
  </si>
  <si>
    <t>Croácia</t>
  </si>
  <si>
    <t>Kuba</t>
  </si>
  <si>
    <t>古巴</t>
  </si>
  <si>
    <t>キューバ</t>
  </si>
  <si>
    <t>Dschibuti</t>
  </si>
  <si>
    <t>吉布提</t>
  </si>
  <si>
    <t>Yibuti</t>
  </si>
  <si>
    <t>ジブチ</t>
  </si>
  <si>
    <t>Jibuti</t>
  </si>
  <si>
    <t>République dominicaine</t>
  </si>
  <si>
    <t>Dominikanische Republik</t>
  </si>
  <si>
    <t>多米尼加共和国</t>
  </si>
  <si>
    <t>República Dominicana</t>
  </si>
  <si>
    <t>ドミニカ共和国</t>
  </si>
  <si>
    <t>Équateur</t>
  </si>
  <si>
    <t>爱瓜多尔</t>
  </si>
  <si>
    <t>エクアドル</t>
  </si>
  <si>
    <t>Equador</t>
  </si>
  <si>
    <t>Égypte</t>
  </si>
  <si>
    <t>Ägypten</t>
  </si>
  <si>
    <t>埃及</t>
  </si>
  <si>
    <t>Egipto</t>
  </si>
  <si>
    <t>エジプト</t>
  </si>
  <si>
    <t>Egito</t>
  </si>
  <si>
    <t>萨尔瓦多</t>
  </si>
  <si>
    <t>エルサルバドル</t>
  </si>
  <si>
    <t>Salvador</t>
  </si>
  <si>
    <t>Guinée équatoriale</t>
  </si>
  <si>
    <t>Äquatorialguinea</t>
  </si>
  <si>
    <t>赤道几内亚</t>
  </si>
  <si>
    <t>Guinea Ecuatorial</t>
  </si>
  <si>
    <t>赤道ギニア</t>
  </si>
  <si>
    <t>Guiné Equatorial</t>
  </si>
  <si>
    <t>Érythrée</t>
  </si>
  <si>
    <t>厄立特里亚</t>
  </si>
  <si>
    <t>エリトリア</t>
  </si>
  <si>
    <t>Eritreia</t>
  </si>
  <si>
    <t>Éthiopie</t>
  </si>
  <si>
    <t>Äthiopien</t>
  </si>
  <si>
    <t>埃塞俄比亚</t>
  </si>
  <si>
    <t>Etiopía</t>
  </si>
  <si>
    <t>エチオピア</t>
  </si>
  <si>
    <t>Etiópia</t>
  </si>
  <si>
    <t>Fidji</t>
  </si>
  <si>
    <t>Fidschi</t>
  </si>
  <si>
    <t>斐济</t>
  </si>
  <si>
    <t>フィジー</t>
  </si>
  <si>
    <t>Gabun</t>
  </si>
  <si>
    <t>加蓬</t>
  </si>
  <si>
    <t>Gabón</t>
  </si>
  <si>
    <t>ガボン</t>
  </si>
  <si>
    <t>Gabão</t>
  </si>
  <si>
    <t>加纳</t>
  </si>
  <si>
    <t>ガーナ</t>
  </si>
  <si>
    <t>Gana</t>
  </si>
  <si>
    <t>Grèce</t>
  </si>
  <si>
    <t>Griechenland</t>
  </si>
  <si>
    <t>希腊</t>
  </si>
  <si>
    <t>Grecia</t>
  </si>
  <si>
    <t>ギリシャ</t>
  </si>
  <si>
    <t>Grécia</t>
  </si>
  <si>
    <t>危地马拉</t>
  </si>
  <si>
    <t>グアテマラ</t>
  </si>
  <si>
    <t>Guinée-Bissau</t>
  </si>
  <si>
    <t>内亚比绍</t>
  </si>
  <si>
    <t>Guinea-Bissáu</t>
  </si>
  <si>
    <t>ギニアビサウ</t>
  </si>
  <si>
    <t>Guiné-Bissau</t>
  </si>
  <si>
    <t>Haïti</t>
  </si>
  <si>
    <t>海地</t>
  </si>
  <si>
    <t>Haití</t>
  </si>
  <si>
    <t>ハイチ</t>
  </si>
  <si>
    <t>洪都拉斯</t>
  </si>
  <si>
    <t>ホンジュラス</t>
  </si>
  <si>
    <t>Hongkong</t>
  </si>
  <si>
    <t>香港</t>
  </si>
  <si>
    <t>Hongrie</t>
  </si>
  <si>
    <t>Ungarn</t>
  </si>
  <si>
    <t>匈牙利</t>
  </si>
  <si>
    <t>Hungría</t>
  </si>
  <si>
    <t>ハンガリー</t>
  </si>
  <si>
    <t>Hungria</t>
  </si>
  <si>
    <t>Islande</t>
  </si>
  <si>
    <t>Island</t>
  </si>
  <si>
    <t>冰岛</t>
  </si>
  <si>
    <t>Islandia</t>
  </si>
  <si>
    <t>アイスランド</t>
  </si>
  <si>
    <t>Islândia</t>
  </si>
  <si>
    <t>Inde</t>
  </si>
  <si>
    <t>Indien</t>
  </si>
  <si>
    <t>印度</t>
  </si>
  <si>
    <t>インド</t>
  </si>
  <si>
    <t>Índia</t>
  </si>
  <si>
    <t>Indonésie</t>
  </si>
  <si>
    <t>Indonesien</t>
  </si>
  <si>
    <t>印度尼西亚</t>
  </si>
  <si>
    <t>インドネシア</t>
  </si>
  <si>
    <t>Indonésia</t>
  </si>
  <si>
    <t>Irak</t>
  </si>
  <si>
    <t>伊拉克</t>
  </si>
  <si>
    <t>イラク</t>
  </si>
  <si>
    <t>Iraque</t>
  </si>
  <si>
    <t>Jamaïque</t>
  </si>
  <si>
    <t>Jamaika</t>
  </si>
  <si>
    <t>牙买加</t>
  </si>
  <si>
    <t>ジャマイカ</t>
  </si>
  <si>
    <t xml:space="preserve">Jordanie </t>
  </si>
  <si>
    <t>Jordanien</t>
  </si>
  <si>
    <t>约旦</t>
  </si>
  <si>
    <t>Jordania</t>
  </si>
  <si>
    <t>ヨルダン</t>
  </si>
  <si>
    <t>Jordânia</t>
  </si>
  <si>
    <t>Kasachstan</t>
  </si>
  <si>
    <t>哈萨克斯坦共和国</t>
  </si>
  <si>
    <t>Kazajstán</t>
  </si>
  <si>
    <t>カザフスタン</t>
  </si>
  <si>
    <t>Cazaquistão</t>
  </si>
  <si>
    <t>Kenia</t>
  </si>
  <si>
    <t>肯尼亚</t>
  </si>
  <si>
    <t>ケニア</t>
  </si>
  <si>
    <t>Quénia</t>
  </si>
  <si>
    <t>Koweït</t>
  </si>
  <si>
    <t>科威特</t>
  </si>
  <si>
    <t>クウェート</t>
  </si>
  <si>
    <t>Kuweit</t>
  </si>
  <si>
    <t>Lettonie</t>
  </si>
  <si>
    <t>Lettland</t>
  </si>
  <si>
    <t>拉脱维亚</t>
  </si>
  <si>
    <t>Letonia</t>
  </si>
  <si>
    <t>ラトビア</t>
  </si>
  <si>
    <t>Letónia</t>
  </si>
  <si>
    <t>Liban</t>
  </si>
  <si>
    <t>Libanon</t>
  </si>
  <si>
    <t>黎巴嫩</t>
  </si>
  <si>
    <t>Líbano</t>
  </si>
  <si>
    <t>レバノン</t>
  </si>
  <si>
    <t>莱索托王国</t>
  </si>
  <si>
    <t>レソト</t>
  </si>
  <si>
    <t>Lesoto</t>
  </si>
  <si>
    <t>Libéria</t>
  </si>
  <si>
    <t>利比里亚</t>
  </si>
  <si>
    <t>リベリア</t>
  </si>
  <si>
    <t>Libye</t>
  </si>
  <si>
    <t>Libyen</t>
  </si>
  <si>
    <t>利比亞</t>
  </si>
  <si>
    <t>Libia</t>
  </si>
  <si>
    <t>リビア</t>
  </si>
  <si>
    <t>Líbia</t>
  </si>
  <si>
    <t>Madagaskar</t>
  </si>
  <si>
    <t>马达加斯加</t>
  </si>
  <si>
    <t>マダガスカル</t>
  </si>
  <si>
    <t>Madagáscar</t>
  </si>
  <si>
    <t>马拉维共和国</t>
  </si>
  <si>
    <t>マラウイ</t>
  </si>
  <si>
    <t>Maláui</t>
  </si>
  <si>
    <t>Malaisie</t>
  </si>
  <si>
    <t>马来西亚</t>
  </si>
  <si>
    <t>Malasia</t>
  </si>
  <si>
    <t>マレーシア</t>
  </si>
  <si>
    <t>Malásia</t>
  </si>
  <si>
    <t>Maldiwen</t>
  </si>
  <si>
    <t>马尔代夫</t>
  </si>
  <si>
    <t>Maldivas</t>
  </si>
  <si>
    <t>モルディブ</t>
  </si>
  <si>
    <t>马里</t>
  </si>
  <si>
    <t>Malí</t>
  </si>
  <si>
    <t>マリ</t>
  </si>
  <si>
    <t>Malte</t>
  </si>
  <si>
    <t>马耳他</t>
  </si>
  <si>
    <t>マルタ</t>
  </si>
  <si>
    <t>Îles Marshall</t>
  </si>
  <si>
    <t>Marshallinseln</t>
  </si>
  <si>
    <t>马绍尔群岛</t>
  </si>
  <si>
    <t>Islas Marshall</t>
  </si>
  <si>
    <t>マーシャル諸島</t>
  </si>
  <si>
    <t>Ilhas Marshall</t>
  </si>
  <si>
    <t>Mauritanie</t>
  </si>
  <si>
    <t>Mauritanien</t>
  </si>
  <si>
    <t>毛里塔尼亚</t>
  </si>
  <si>
    <t>モーリタニア</t>
  </si>
  <si>
    <t>Mauritânia</t>
  </si>
  <si>
    <t>Maurice</t>
  </si>
  <si>
    <t>毛里求斯</t>
  </si>
  <si>
    <t>Mauricio</t>
  </si>
  <si>
    <t>モーリシャス</t>
  </si>
  <si>
    <t>Maurícia</t>
  </si>
  <si>
    <t>Mexique</t>
  </si>
  <si>
    <t>Mexiko</t>
  </si>
  <si>
    <t>墨西哥</t>
  </si>
  <si>
    <t>México</t>
  </si>
  <si>
    <t>メキシコ</t>
  </si>
  <si>
    <t>Mongolie</t>
  </si>
  <si>
    <t>Mongolei</t>
  </si>
  <si>
    <t>蒙古</t>
  </si>
  <si>
    <t>モンゴル</t>
  </si>
  <si>
    <t>Mongólia</t>
  </si>
  <si>
    <t>Monténégro</t>
  </si>
  <si>
    <t>黑山共和国</t>
  </si>
  <si>
    <t>モンテネグロ</t>
  </si>
  <si>
    <t>Maroc</t>
  </si>
  <si>
    <t>Marokko</t>
  </si>
  <si>
    <t>摩洛哥王国</t>
  </si>
  <si>
    <t>Marruecos</t>
  </si>
  <si>
    <t>モロッコ</t>
  </si>
  <si>
    <t>Marrocos</t>
  </si>
  <si>
    <t>Mosambik</t>
  </si>
  <si>
    <t>莫桑比克</t>
  </si>
  <si>
    <t>モザンビーク</t>
  </si>
  <si>
    <t>Moçambique</t>
  </si>
  <si>
    <t>Namibie</t>
  </si>
  <si>
    <t>纳米比亚</t>
  </si>
  <si>
    <t>ナミビア</t>
  </si>
  <si>
    <t>Namíbia</t>
  </si>
  <si>
    <t>Népal</t>
  </si>
  <si>
    <t>尼泊尔</t>
  </si>
  <si>
    <t>ネパール</t>
  </si>
  <si>
    <t>尼加拉瓜</t>
  </si>
  <si>
    <t>ニカラグア</t>
  </si>
  <si>
    <t>Nicarágua</t>
  </si>
  <si>
    <t>尼日尔</t>
  </si>
  <si>
    <t>Níger</t>
  </si>
  <si>
    <t>ニジェール</t>
  </si>
  <si>
    <t>尼日利亚</t>
  </si>
  <si>
    <t>ナイジェリア</t>
  </si>
  <si>
    <t>Nigéria</t>
  </si>
  <si>
    <t>阿曼苏丹国</t>
  </si>
  <si>
    <t>Omán</t>
  </si>
  <si>
    <t>オマーン</t>
  </si>
  <si>
    <t>Omã</t>
  </si>
  <si>
    <t>巴基斯坦</t>
  </si>
  <si>
    <t>Pakistán</t>
  </si>
  <si>
    <t>パキスタン</t>
  </si>
  <si>
    <t>Paquistão</t>
  </si>
  <si>
    <t>Palaos</t>
  </si>
  <si>
    <t>帕劳</t>
  </si>
  <si>
    <t>パラオ</t>
  </si>
  <si>
    <t>巴拿马</t>
  </si>
  <si>
    <t>Panamá</t>
  </si>
  <si>
    <t>パナマ</t>
  </si>
  <si>
    <t>Papouasie-Nouvelle-Guinée</t>
  </si>
  <si>
    <t>Papua-Neuguinea</t>
  </si>
  <si>
    <t>巴布亚新几内亚</t>
  </si>
  <si>
    <t>Papua Nueva Guinea</t>
  </si>
  <si>
    <t>パプアニューギニア</t>
  </si>
  <si>
    <t>Papua-Nova Guiné</t>
  </si>
  <si>
    <t>巴拉圭</t>
  </si>
  <si>
    <t>パラグアイ</t>
  </si>
  <si>
    <t>Paraguai</t>
  </si>
  <si>
    <t>Pérou</t>
  </si>
  <si>
    <t>秘鲁</t>
  </si>
  <si>
    <t>Perú</t>
  </si>
  <si>
    <t>ペルー</t>
  </si>
  <si>
    <t>Katar</t>
  </si>
  <si>
    <t>卡塔尔</t>
  </si>
  <si>
    <t>カタール</t>
  </si>
  <si>
    <t>Catar</t>
  </si>
  <si>
    <t>Roumanie</t>
  </si>
  <si>
    <t>Rumänien</t>
  </si>
  <si>
    <t>罗马尼亚</t>
  </si>
  <si>
    <t>Rumania</t>
  </si>
  <si>
    <t>ルーマニア</t>
  </si>
  <si>
    <t>Roménia</t>
  </si>
  <si>
    <t>Ruanda</t>
  </si>
  <si>
    <t>卢旺达</t>
  </si>
  <si>
    <t>ルワンダ</t>
  </si>
  <si>
    <t>Arabie saoudite</t>
  </si>
  <si>
    <t>Saudi-Arabien</t>
  </si>
  <si>
    <t>沙特阿拉伯</t>
  </si>
  <si>
    <t>Arabia Saudita</t>
  </si>
  <si>
    <t>サウジアラビア</t>
  </si>
  <si>
    <t>Arábia Saudita</t>
  </si>
  <si>
    <t>Sénégal</t>
  </si>
  <si>
    <t>塞内加尔</t>
  </si>
  <si>
    <t>セネガル</t>
  </si>
  <si>
    <t>Serbie</t>
  </si>
  <si>
    <t>Serbien</t>
  </si>
  <si>
    <t>尔维亚共和国</t>
  </si>
  <si>
    <t>セルビア</t>
  </si>
  <si>
    <t>Sérvia</t>
  </si>
  <si>
    <t>Seychellen</t>
  </si>
  <si>
    <t>塞舌尔</t>
  </si>
  <si>
    <t>セイシェル</t>
  </si>
  <si>
    <t>Seicheles</t>
  </si>
  <si>
    <t>塞拉利昂共和国</t>
  </si>
  <si>
    <t>Sierra Leona</t>
  </si>
  <si>
    <t>シエラレオネ</t>
  </si>
  <si>
    <t>Serra Leoa</t>
  </si>
  <si>
    <t>Singapour</t>
  </si>
  <si>
    <t>Singapur</t>
  </si>
  <si>
    <t>新加坡</t>
  </si>
  <si>
    <t>シンガポール</t>
  </si>
  <si>
    <t>Singapura</t>
  </si>
  <si>
    <t>Îles Salomon</t>
  </si>
  <si>
    <t>Salomonen</t>
  </si>
  <si>
    <t>所罗门群岛</t>
  </si>
  <si>
    <t>Islas Salomón</t>
  </si>
  <si>
    <t>ソロモン諸島</t>
  </si>
  <si>
    <t>Ilhas Salomão</t>
  </si>
  <si>
    <t>Somalie</t>
  </si>
  <si>
    <t>索马里</t>
  </si>
  <si>
    <t>ソマリア</t>
  </si>
  <si>
    <t>Somália</t>
  </si>
  <si>
    <t>Afrique du Sud</t>
  </si>
  <si>
    <t>Südafrika</t>
  </si>
  <si>
    <t>南非</t>
  </si>
  <si>
    <t>Sudáfrica</t>
  </si>
  <si>
    <t>南アフリカ</t>
  </si>
  <si>
    <t>África do Sul</t>
  </si>
  <si>
    <t>Soudan du Sud</t>
  </si>
  <si>
    <t>Südsudan</t>
  </si>
  <si>
    <t>南苏丹</t>
  </si>
  <si>
    <t>Sudán del Sur</t>
  </si>
  <si>
    <t>南スーダン</t>
  </si>
  <si>
    <t>Sudão do Sul</t>
  </si>
  <si>
    <t>斯里兰卡</t>
  </si>
  <si>
    <t>スリランカ</t>
  </si>
  <si>
    <t>Sri Lanca</t>
  </si>
  <si>
    <t>Soudan</t>
  </si>
  <si>
    <t>苏丹</t>
  </si>
  <si>
    <t>Sudán</t>
  </si>
  <si>
    <t>スーダン</t>
  </si>
  <si>
    <t>Sudão</t>
  </si>
  <si>
    <t>Surinam</t>
  </si>
  <si>
    <t>苏里南</t>
  </si>
  <si>
    <t>スリナム</t>
  </si>
  <si>
    <t>Tadjikistan</t>
  </si>
  <si>
    <t>Tadschikistan</t>
  </si>
  <si>
    <t>塔吉克斯坦</t>
  </si>
  <si>
    <t>Tayikistán</t>
  </si>
  <si>
    <t>タジキスタン</t>
  </si>
  <si>
    <t>Tajiquistão</t>
  </si>
  <si>
    <t>Thaïlande</t>
  </si>
  <si>
    <t>泰国</t>
  </si>
  <si>
    <t>Tailandia</t>
  </si>
  <si>
    <t>タイ</t>
  </si>
  <si>
    <t>Tailândia</t>
  </si>
  <si>
    <t>Osttimor</t>
  </si>
  <si>
    <t>东帝汶</t>
  </si>
  <si>
    <t>Timor Oriental</t>
  </si>
  <si>
    <t>東ティモール</t>
  </si>
  <si>
    <t>多哥</t>
  </si>
  <si>
    <t>トーゴ</t>
  </si>
  <si>
    <t>汤加</t>
  </si>
  <si>
    <t>トンガ</t>
  </si>
  <si>
    <t>Tunisie</t>
  </si>
  <si>
    <t>Tunesien</t>
  </si>
  <si>
    <t>突尼斯</t>
  </si>
  <si>
    <t>Túnez</t>
  </si>
  <si>
    <t>チュニジア</t>
  </si>
  <si>
    <t>Tunísia</t>
  </si>
  <si>
    <t>Turquie</t>
  </si>
  <si>
    <t>Türkei</t>
  </si>
  <si>
    <t>土耳其</t>
  </si>
  <si>
    <t>Turquía</t>
  </si>
  <si>
    <t>トルコ</t>
  </si>
  <si>
    <t>Turquia</t>
  </si>
  <si>
    <t>Turkménistan</t>
  </si>
  <si>
    <t>土库曼斯坦</t>
  </si>
  <si>
    <t>Turkmenistán</t>
  </si>
  <si>
    <t>トルクメニスタン</t>
  </si>
  <si>
    <t>Turquemenistão</t>
  </si>
  <si>
    <t>Ouganda</t>
  </si>
  <si>
    <t>乌干达</t>
  </si>
  <si>
    <t>ウガンダ</t>
  </si>
  <si>
    <t>乌克兰</t>
  </si>
  <si>
    <t>Ucrania</t>
  </si>
  <si>
    <t>ウクライナ</t>
  </si>
  <si>
    <t>Ucrânia</t>
  </si>
  <si>
    <t>Émirats arabes unis</t>
  </si>
  <si>
    <t>Vereinigte Arabische Emirate</t>
  </si>
  <si>
    <t>阿拉伯联合酋长国</t>
  </si>
  <si>
    <t>Emiratos Árabes Unidos</t>
  </si>
  <si>
    <t>アラブ首長国連邦</t>
  </si>
  <si>
    <t>Emirados Árabes Unidos</t>
  </si>
  <si>
    <t>乌拉圭</t>
  </si>
  <si>
    <t>ウルグアイ</t>
  </si>
  <si>
    <t>Uruguai</t>
  </si>
  <si>
    <t>Ouzbékistan</t>
  </si>
  <si>
    <t>Usbekistan</t>
  </si>
  <si>
    <t>乌兹别克斯坦</t>
  </si>
  <si>
    <t>Uzbekistán</t>
  </si>
  <si>
    <t>ウズベキスタン</t>
  </si>
  <si>
    <t>Usbequistão</t>
  </si>
  <si>
    <t>Yémen</t>
  </si>
  <si>
    <t>Jemen</t>
  </si>
  <si>
    <t>也门们</t>
  </si>
  <si>
    <t>イエメン</t>
  </si>
  <si>
    <t>Iémen</t>
  </si>
  <si>
    <t>Zambie</t>
  </si>
  <si>
    <t>Sambia</t>
  </si>
  <si>
    <t>赞比亚</t>
  </si>
  <si>
    <t>ザンビア</t>
  </si>
  <si>
    <t>Zâmbia</t>
  </si>
  <si>
    <t>Simbabwe</t>
  </si>
  <si>
    <t>津巴布韦</t>
  </si>
  <si>
    <t>ジンバブエ</t>
  </si>
  <si>
    <t>Zimbabué</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</si>
  <si>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</si>
  <si>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</si>
  <si>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Les normes de responsabilisation internes peuvent inclure des procédures permettant aux  employés de signaler des violations, des mesures correctives et préventives, ainsi que des protections de confidentialité et de dénonciation.</t>
  </si>
  <si>
    <t>培训可以针对帮助代理人更好地了解公司政策，有效实施这些政策，以及如何避免与不作为相关的贩运和强制劳工风险。</t>
  </si>
  <si>
    <t xml:space="preserve"> </t>
  </si>
  <si>
    <t>URL ou fichier</t>
  </si>
  <si>
    <t>URL o Archivo</t>
  </si>
  <si>
    <t>URL oder Datei</t>
  </si>
  <si>
    <t>URL或文件</t>
  </si>
  <si>
    <t>URLまたはファイル</t>
  </si>
  <si>
    <t xml:space="preserve">URL ou ficheiro </t>
  </si>
  <si>
    <t>Question Response</t>
  </si>
  <si>
    <t>Respuesta a la pregunta</t>
  </si>
  <si>
    <t>Antwort auf die Frage</t>
  </si>
  <si>
    <t>问题的回答</t>
  </si>
  <si>
    <t>質問の回答</t>
  </si>
  <si>
    <t>Resposta à questão</t>
  </si>
  <si>
    <t xml:space="preserve">Question #   </t>
  </si>
  <si>
    <t># Pregunta</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</si>
  <si>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</si>
  <si>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</si>
  <si>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</si>
  <si>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</si>
  <si>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</si>
  <si>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</si>
  <si>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Antigua and Barbuda</t>
  </si>
  <si>
    <t>Antigua-et-Barbuda</t>
  </si>
  <si>
    <t>Antigua und Barbuda</t>
  </si>
  <si>
    <t>安提瓜和巴布达</t>
  </si>
  <si>
    <t xml:space="preserve">Antigua y Barbuda </t>
  </si>
  <si>
    <t>アンティグア・バーブーダ</t>
  </si>
  <si>
    <t>Antígua e Barbuda</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</si>
  <si>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</si>
  <si>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</si>
  <si>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</si>
  <si>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</si>
  <si>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</si>
  <si>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</si>
  <si>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</si>
  <si>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</si>
  <si>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</si>
  <si>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</si>
  <si>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</si>
  <si>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</si>
  <si>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</si>
  <si>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</si>
  <si>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Brunei Darussalam</t>
  </si>
  <si>
    <t>Sultanato de Brunéi</t>
  </si>
  <si>
    <t>文莱达鲁萨兰国</t>
  </si>
  <si>
    <t>ブルネイ・ダルサラーム国</t>
  </si>
  <si>
    <t>Brunei Darussalã</t>
  </si>
  <si>
    <t>Myanmar</t>
  </si>
  <si>
    <t>缅甸</t>
  </si>
  <si>
    <t>ミャンマー</t>
  </si>
  <si>
    <t>Mianmar</t>
  </si>
  <si>
    <t>China</t>
  </si>
  <si>
    <t>Chine</t>
  </si>
  <si>
    <t>中国</t>
  </si>
  <si>
    <t>Congo (Democratic Republic of the)</t>
  </si>
  <si>
    <t>Congo (République démocratique du)</t>
  </si>
  <si>
    <t>Congo (República Democrática del)</t>
  </si>
  <si>
    <t>Kongo (Demokratische Republik)</t>
  </si>
  <si>
    <t>刚果(民主共和国)</t>
  </si>
  <si>
    <t>コンゴ（民主共和国）</t>
  </si>
  <si>
    <t>Congo (República Democrática do)</t>
  </si>
  <si>
    <t>Congo</t>
  </si>
  <si>
    <t>Kongo</t>
  </si>
  <si>
    <t>刚果</t>
  </si>
  <si>
    <t>コンゴ</t>
  </si>
  <si>
    <t>Iran (Islamic Republic of)</t>
  </si>
  <si>
    <t>Iran (République islamique d’)</t>
  </si>
  <si>
    <t>Irán (República Islámica de)</t>
  </si>
  <si>
    <t>Iran (Islamische Republik)</t>
  </si>
  <si>
    <t>伊朗 (伊斯兰共和国)</t>
  </si>
  <si>
    <t>イラン（イスラム共和国）</t>
  </si>
  <si>
    <t>Irão (República Islâmica do)</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</si>
  <si>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</si>
  <si>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</si>
  <si>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</si>
  <si>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</si>
  <si>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</si>
  <si>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</si>
  <si>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</si>
  <si>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</si>
  <si>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</si>
  <si>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</si>
  <si>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</si>
  <si>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</si>
  <si>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</si>
  <si>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Macao</t>
  </si>
  <si>
    <t>澳门</t>
  </si>
  <si>
    <t>マカオ</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</si>
  <si>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</si>
  <si>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</si>
  <si>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</si>
  <si>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</si>
  <si>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</si>
  <si>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</si>
  <si>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</si>
  <si>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</si>
  <si>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</si>
  <si>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</si>
  <si>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</si>
  <si>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</si>
  <si>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</si>
  <si>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</si>
  <si>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Russian Federation</t>
  </si>
  <si>
    <t xml:space="preserve">Fédération de Russie </t>
  </si>
  <si>
    <t>Federación de Rusia</t>
  </si>
  <si>
    <t>Russische Föderation</t>
  </si>
  <si>
    <t>俄罗斯联邦</t>
  </si>
  <si>
    <t>ロシア連邦</t>
  </si>
  <si>
    <t>Federação Russa</t>
  </si>
  <si>
    <t>Saint Lucia</t>
  </si>
  <si>
    <t>Sainte-Lucie</t>
  </si>
  <si>
    <t>Santa Lucía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</si>
  <si>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</si>
  <si>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</si>
  <si>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</si>
  <si>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</si>
  <si>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</si>
  <si>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</si>
  <si>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</si>
  <si>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</si>
  <si>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</si>
  <si>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</si>
  <si>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Syrian Arab Republic</t>
  </si>
  <si>
    <t>République arabe syrienne</t>
  </si>
  <si>
    <t>República Árabe Siria</t>
  </si>
  <si>
    <t>Syrische Arabische Republik</t>
  </si>
  <si>
    <t>阿拉伯叙利亚共和国</t>
  </si>
  <si>
    <t>シリア・アラブ共和国</t>
  </si>
  <si>
    <t>República Árabe Síria</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</si>
  <si>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</si>
  <si>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</si>
  <si>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</si>
  <si>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</si>
  <si>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</si>
  <si>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</si>
  <si>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</si>
  <si>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Trinidad and Tobago</t>
  </si>
  <si>
    <t>Trinité-et-Tobago</t>
  </si>
  <si>
    <t>Trinidad y Tobago</t>
  </si>
  <si>
    <t>Trinidad und Tobago</t>
  </si>
  <si>
    <t>特立尼达和多巴哥</t>
  </si>
  <si>
    <t>トリニダード・トバゴ</t>
  </si>
  <si>
    <t>Trindade e Tobago</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</si>
  <si>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</si>
  <si>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</si>
  <si>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</si>
  <si>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</si>
  <si>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</si>
  <si>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</si>
  <si>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</si>
  <si>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 Nam</t>
  </si>
  <si>
    <t>越南</t>
  </si>
  <si>
    <t>ベトナム</t>
  </si>
  <si>
    <t>Vietname</t>
  </si>
  <si>
    <t>Choose Your Language</t>
  </si>
  <si>
    <t>Réponses aux questions</t>
  </si>
  <si>
    <t>Validation</t>
  </si>
  <si>
    <t>None Selected</t>
  </si>
  <si>
    <t>Aucune sélection</t>
  </si>
  <si>
    <t>Ninguna seleccionada</t>
  </si>
  <si>
    <t>Nichts ausgewählt</t>
  </si>
  <si>
    <t>未选择</t>
  </si>
  <si>
    <t>選択されていない</t>
  </si>
  <si>
    <t>Nenhum selecionado</t>
  </si>
  <si>
    <t>fichier</t>
  </si>
  <si>
    <t>Archivo</t>
  </si>
  <si>
    <t>Datei</t>
  </si>
  <si>
    <t>ficheiro</t>
  </si>
  <si>
    <t>文件</t>
  </si>
  <si>
    <t>ファイル</t>
  </si>
  <si>
    <t>sraglobal.org</t>
  </si>
  <si>
    <t>Slavery &amp; Trafficking Risk Template</t>
  </si>
  <si>
    <t>Proof of screening and evaluation of prospective recruiters required</t>
  </si>
  <si>
    <t>Proof of risk identification and verification process required</t>
  </si>
  <si>
    <t>Proof of third party verification required</t>
  </si>
  <si>
    <t>Proof of training required</t>
  </si>
  <si>
    <t>Proof of reporting process required</t>
  </si>
  <si>
    <t>Proof of standard required</t>
  </si>
  <si>
    <t>Proof of certification required</t>
  </si>
  <si>
    <t>Proof of public disclosure required</t>
  </si>
  <si>
    <t>Compliance plan required</t>
  </si>
  <si>
    <t>Annual certification required</t>
  </si>
  <si>
    <t>如果您对问题16a回答为‘是’，您的公司是否遵守相关法律？</t>
  </si>
  <si>
    <t>質問16aで「はい」と回答した場合、貴社は関連法令に順守していますか。</t>
  </si>
  <si>
    <t>Provide the URL to your policy.</t>
  </si>
  <si>
    <t>Provide your policy's file name.</t>
  </si>
  <si>
    <t>Indicate whether you will upload a file or provide a URL to your policy.</t>
  </si>
  <si>
    <t>Provide the URL to your proof of risk idenitification and verification process.</t>
  </si>
  <si>
    <t>Provide the file name of your proof of risk idenitification and verification process.</t>
  </si>
  <si>
    <t>Indicate whether you will upload a file or provide a URL to your proof of risk idenitification and verification process.</t>
  </si>
  <si>
    <t>Provide the URL to your proof of training.</t>
  </si>
  <si>
    <t>Provide the file name of your proof of training.</t>
  </si>
  <si>
    <t>Indicate whether you will upload a file or provide a URL to your proof of training.</t>
  </si>
  <si>
    <t>Provide the URL to your proof of reporting process.</t>
  </si>
  <si>
    <t>Provide the file name of your proof of reporting process.</t>
  </si>
  <si>
    <t>Indicate whether you will upload a file or provide a URL to your proof of standard.</t>
  </si>
  <si>
    <t>Provide the URL to your proof of certification.</t>
  </si>
  <si>
    <t>Provide the file name of your proof of certification.</t>
  </si>
  <si>
    <t>Indicate whether you will upload a file or provide a URL to your proof of certification.</t>
  </si>
  <si>
    <t>Provide the URL to your proof of public disclosure.</t>
  </si>
  <si>
    <t>Provide the file name of your proof of public disclosure.</t>
  </si>
  <si>
    <t>Indicate whether you will upload a file or provide a URL to your proof of public disclosure.</t>
  </si>
  <si>
    <t>Provide the URL to your compliance plan.</t>
  </si>
  <si>
    <t>Provide the file name of your compliance plan.</t>
  </si>
  <si>
    <t>Indicate whether you will upload a file or provide a URL to your compliance plan.</t>
  </si>
  <si>
    <t>Indicate whether you will upload a file or provide a URL to your desemination of compliance plan (ex. link).</t>
  </si>
  <si>
    <t>Provide the URL to your annual certification plan.</t>
  </si>
  <si>
    <t>Provide the file name of your annual certification plan.</t>
  </si>
  <si>
    <t>Indicate whether you will upload a file or provide a URL to your annual certification plan.</t>
  </si>
  <si>
    <t>Curazao</t>
  </si>
  <si>
    <t>库拉索</t>
  </si>
  <si>
    <t>キュラソー島</t>
  </si>
  <si>
    <t>Curaçau</t>
  </si>
  <si>
    <t>Gambie</t>
  </si>
  <si>
    <t>Gambia</t>
  </si>
  <si>
    <t>冈比亚</t>
  </si>
  <si>
    <t>ガンビア</t>
  </si>
  <si>
    <t>科索沃</t>
  </si>
  <si>
    <t>コソボ</t>
  </si>
  <si>
    <t>Choose your language:</t>
  </si>
  <si>
    <t>Choisissez votre langue :</t>
  </si>
  <si>
    <t>Seleccione su idioma:</t>
  </si>
  <si>
    <r>
      <rPr>
        <sz val="11"/>
        <color theme="1"/>
        <rFont val="Calibri"/>
        <family val="2"/>
      </rPr>
      <t>Wählen Sie Ihre Sprache:</t>
    </r>
  </si>
  <si>
    <t>选择语言：</t>
  </si>
  <si>
    <t>言語を選択：</t>
  </si>
  <si>
    <r>
      <rPr>
        <sz val="11"/>
        <color indexed="8"/>
        <rFont val="Calibri"/>
        <family val="2"/>
      </rPr>
      <t>Escolha o seu idioma:</t>
    </r>
  </si>
  <si>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</si>
  <si>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</si>
  <si>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</si>
  <si>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</si>
  <si>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</si>
  <si>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</si>
  <si>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</si>
  <si>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</si>
  <si>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</si>
  <si>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</si>
  <si>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</si>
  <si>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</si>
  <si>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</si>
  <si>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</si>
  <si>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</si>
  <si>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</si>
  <si>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</si>
  <si>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</si>
  <si>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</si>
  <si>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</si>
  <si>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</si>
  <si>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</si>
  <si>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</si>
  <si>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</si>
  <si>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</si>
  <si>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</si>
  <si>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</si>
  <si>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</si>
  <si>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</si>
  <si>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</si>
  <si>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</si>
  <si>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</si>
  <si>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</si>
  <si>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</si>
  <si>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</si>
  <si>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</si>
  <si>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</si>
  <si>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</si>
  <si>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</si>
  <si>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</si>
  <si>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</si>
  <si>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</si>
  <si>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</si>
  <si>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</si>
  <si>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</si>
  <si>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</si>
  <si>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</si>
  <si>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</si>
  <si>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</si>
  <si>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</si>
  <si>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</si>
  <si>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</si>
  <si>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</si>
  <si>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</si>
  <si>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</si>
  <si>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</si>
  <si>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</si>
  <si>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</si>
  <si>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</si>
  <si>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</si>
  <si>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</si>
  <si>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</si>
  <si>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</si>
  <si>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</si>
  <si>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</si>
  <si>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</si>
  <si>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</si>
  <si>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</si>
  <si>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</si>
  <si>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</si>
  <si>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</si>
  <si>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</si>
  <si>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Secteurs sélectionnés</t>
  </si>
  <si>
    <t>Industrias seleccionadas</t>
  </si>
  <si>
    <r>
      <rPr>
        <sz val="11"/>
        <color theme="1"/>
        <rFont val="Calibri"/>
        <family val="2"/>
      </rPr>
      <t>Ausgewählte Branchen</t>
    </r>
  </si>
  <si>
    <t>已选行业</t>
  </si>
  <si>
    <t>選択した産業</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</si>
  <si>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</si>
  <si>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</si>
  <si>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</si>
  <si>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</si>
  <si>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</si>
  <si>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</si>
  <si>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</si>
  <si>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</si>
  <si>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</si>
  <si>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</si>
  <si>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</si>
  <si>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</si>
  <si>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</si>
  <si>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</si>
  <si>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</si>
  <si>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</si>
  <si>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</si>
  <si>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</si>
  <si>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</si>
  <si>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</si>
  <si>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</si>
  <si>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</si>
  <si>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</si>
  <si>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</si>
  <si>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</si>
  <si>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</si>
  <si>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</si>
  <si>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</si>
  <si>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</si>
  <si>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</si>
  <si>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</si>
  <si>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</si>
  <si>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</si>
  <si>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</si>
  <si>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</si>
  <si>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</si>
  <si>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</si>
  <si>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</si>
  <si>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</si>
  <si>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</si>
  <si>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</si>
  <si>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</si>
  <si>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</si>
  <si>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</si>
  <si>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</si>
  <si>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</si>
  <si>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</si>
  <si>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</si>
  <si>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</si>
  <si>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</si>
  <si>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</si>
  <si>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</si>
  <si>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</si>
  <si>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</si>
  <si>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</si>
  <si>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</si>
  <si>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</si>
  <si>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</si>
  <si>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</si>
  <si>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</si>
  <si>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</si>
  <si>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</si>
  <si>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</si>
  <si>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</si>
  <si>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</si>
  <si>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</si>
  <si>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</si>
  <si>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</si>
  <si>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</si>
  <si>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</si>
  <si>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</si>
  <si>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</si>
  <si>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</si>
  <si>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</si>
  <si>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</si>
  <si>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</si>
  <si>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</si>
  <si>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</si>
  <si>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</si>
  <si>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</si>
  <si>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</si>
  <si>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</si>
  <si>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</si>
  <si>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</si>
  <si>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</si>
  <si>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</si>
  <si>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</si>
  <si>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</si>
  <si>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</si>
  <si>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</si>
  <si>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</si>
  <si>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</si>
  <si>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</si>
  <si>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</si>
  <si>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</si>
  <si>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</si>
  <si>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</si>
  <si>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</si>
  <si>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</si>
  <si>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</si>
  <si>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</si>
  <si>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</si>
  <si>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</si>
  <si>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</si>
  <si>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</si>
  <si>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</si>
  <si>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</si>
  <si>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</si>
  <si>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</si>
  <si>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</si>
  <si>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</si>
  <si>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</si>
  <si>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</si>
  <si>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</si>
  <si>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</si>
  <si>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</si>
  <si>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</si>
  <si>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</si>
  <si>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</si>
  <si>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</si>
  <si>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</si>
  <si>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</si>
  <si>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</si>
  <si>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</si>
  <si>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</si>
  <si>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</si>
  <si>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</si>
  <si>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</si>
  <si>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</si>
  <si>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</si>
  <si>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</si>
  <si>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</si>
  <si>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</si>
  <si>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</si>
  <si>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</si>
  <si>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</si>
  <si>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</si>
  <si>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</si>
  <si>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</si>
  <si>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</si>
  <si>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</si>
  <si>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</si>
  <si>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</si>
  <si>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</si>
  <si>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</si>
  <si>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</si>
  <si>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</si>
  <si>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</si>
  <si>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</si>
  <si>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</si>
  <si>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</si>
  <si>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</si>
  <si>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</si>
  <si>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</si>
  <si>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</si>
  <si>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</si>
  <si>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</si>
  <si>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</si>
  <si>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</si>
  <si>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</si>
  <si>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</si>
  <si>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</si>
  <si>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Is the phone number you entered correct?</t>
  </si>
  <si>
    <t>Le numéro de téléphone que vous avez saisi est-il correct ?</t>
  </si>
  <si>
    <t>¿El número telefónico ingresado es correcto?</t>
  </si>
  <si>
    <t>您输入的电话号码是否正确？</t>
  </si>
  <si>
    <t>入力した電話番号は正確ですか。</t>
  </si>
  <si>
    <r>
      <rPr>
        <sz val="11"/>
        <color indexed="8"/>
        <rFont val="Calibri"/>
        <family val="2"/>
      </rPr>
      <t>O número de telefone que introduziu está correto?</t>
    </r>
  </si>
  <si>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</si>
  <si>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</si>
  <si>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</si>
  <si>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Question #</t>
  </si>
  <si>
    <t xml:space="preserve"># Question </t>
  </si>
  <si>
    <t>Sub-Question #</t>
  </si>
  <si>
    <t>Required Field</t>
  </si>
  <si>
    <t>Champ obligatoire</t>
  </si>
  <si>
    <t>Campo requerido</t>
  </si>
  <si>
    <t>Erforderliches Feld</t>
  </si>
  <si>
    <t>必填区域</t>
  </si>
  <si>
    <t>必須フィールド</t>
  </si>
  <si>
    <t>Guinea</t>
  </si>
  <si>
    <t>Guinée</t>
  </si>
  <si>
    <t>Guiné</t>
  </si>
  <si>
    <t>几内亚</t>
  </si>
  <si>
    <t>ギニア</t>
  </si>
  <si>
    <t>Provide the URL to your dissemination of compliance plan (e.g. link).</t>
  </si>
  <si>
    <t>Proof of dissemination of compliance plan (e.g. link)</t>
  </si>
  <si>
    <t>Pregunta #</t>
  </si>
  <si>
    <t xml:space="preserve">Frage #   </t>
  </si>
  <si>
    <t>问题#</t>
  </si>
  <si>
    <t>質問#</t>
  </si>
  <si>
    <t xml:space="preserve">Questão #  </t>
  </si>
  <si>
    <t>Sous-questions #</t>
  </si>
  <si>
    <t>Subpregunta #</t>
  </si>
  <si>
    <t>Unterfrage #</t>
  </si>
  <si>
    <t>子问题#</t>
  </si>
  <si>
    <t>サブ・クエスチョン #</t>
  </si>
  <si>
    <t>Provide the file name of your dissemination of compliance plan (ex. link).</t>
  </si>
  <si>
    <t>Yes, broadly and/or only when required by law or by contract</t>
  </si>
  <si>
    <t>What regulations and reporting frameworks does the STRT support?</t>
  </si>
  <si>
    <t>French Loi relative au devoir de vigilance</t>
  </si>
  <si>
    <t xml:space="preserve">No, our recruiters do not hire subcontractors to recruit workers </t>
  </si>
  <si>
    <t>We don't know if our recruiters hire subcontractors to recruit workers</t>
  </si>
  <si>
    <t>Your direct supply chain?</t>
  </si>
  <si>
    <t>Your operations?</t>
  </si>
  <si>
    <t>Your indirect supply chain?</t>
  </si>
  <si>
    <t xml:space="preserve">Proof of due diligence activities </t>
  </si>
  <si>
    <t>We do not work with any products suppliers</t>
  </si>
  <si>
    <t>We do not work with any services suppliers</t>
  </si>
  <si>
    <t>Indirect supply chain</t>
  </si>
  <si>
    <t xml:space="preserve">Supply chain providing goods or services that do not end up in the product or service delivered to a customer. Includes goods not for resale. </t>
  </si>
  <si>
    <t>Direct supply chain</t>
  </si>
  <si>
    <t>Supply chain providing goods or services that end up in the product or service delivered to a customer. Includes goods for resale.</t>
  </si>
  <si>
    <t>Labor Supply Chain</t>
  </si>
  <si>
    <t>Due Diligence</t>
  </si>
  <si>
    <t>Proof of prioritization</t>
  </si>
  <si>
    <t>Insert URL to relevant document(s) or Insert relevant file name(s) and attach corresponding document(s) to submission</t>
  </si>
  <si>
    <t>Countering America's Adversaries Through Sanctions Act (CAATSA)</t>
  </si>
  <si>
    <t>housing provided or arranged for your workers meets host-country housing and safety standards?</t>
  </si>
  <si>
    <t>Do your workers who have direct responsibility for supply chain management and recruitment receive training on how to mitigate risk of slavery and human trafficking?</t>
  </si>
  <si>
    <t>Yes, and this applies to all workers whether required by law or by contract</t>
  </si>
  <si>
    <t>Includes housing that has been provided or arranged for workers indirectly by recruiters or directly by the organization completing and submitting the STRT.</t>
  </si>
  <si>
    <t xml:space="preserve">Yes, and this applies to all workers whether required by law or by contract </t>
  </si>
  <si>
    <t>withholding worker identity or immigration documents?</t>
  </si>
  <si>
    <t>Withholding worker identity or immigration documents</t>
  </si>
  <si>
    <t>Training can be focused on helping agents better understand organization policies, how to effectively implement them and ways to avoid trafficking and forced labor risks associated with inaction.</t>
  </si>
  <si>
    <t>Does your organization issue a policy/policies explicitly prohibiting workers and agents from the following:</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</si>
  <si>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</si>
  <si>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document checks (including proof of age documents) of all workers before they begin working to confirm they are allowed to work according to legal standards and applicable organization policies?</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</si>
  <si>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</si>
  <si>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Does your organization engage in due diligence activities to identify, prevent and mitigate risks specific to slavery and human trafficking in the following areas:</t>
  </si>
  <si>
    <t>Does your organization have a process for workers and agents to report, without fear of retaliation, matters related to slavery and human trafficking?</t>
  </si>
  <si>
    <t>Does your organization require direct (first tier) suppliers to certify that materials incorporated into their products comply with all slavery and human trafficking laws of the country or countries in which they are doing business?</t>
  </si>
  <si>
    <t>Does your organization prioritize the use of ethical recruitment agencies certified by credible assurance schemes?</t>
  </si>
  <si>
    <t>Does your organization publicly disclose information on its efforts to address human trafficking and slavery? Note: Public disclosures may be compiled to comply with slavery and human trafficking related regulations.</t>
  </si>
  <si>
    <t>If you answered 'Yes' to Question 16a, is your organization in compliance with the relevant legislation?</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</si>
  <si>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</si>
  <si>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Please indicate which of these countries your organization operates in by selecting 'Yes' in the dropdown menu next to each applicable country.</t>
  </si>
  <si>
    <t>Have you selected the countries your organization operates in on the 'Countries' tab?</t>
  </si>
  <si>
    <t>The authorizing person is the person in your organization who is authorized to declare the contents of this survey as true and accurate to the best of his/her knowledge. The authorizing person may be different than the contact person.</t>
  </si>
  <si>
    <t>Organization Information</t>
  </si>
  <si>
    <t xml:space="preserve">Organization name (no abbreviations): </t>
  </si>
  <si>
    <t>Worker</t>
  </si>
  <si>
    <t xml:space="preserve">A person who performs work, including seasonal, contract and other temporary labor. Both employees and independent contractors are considered workers. </t>
  </si>
  <si>
    <t>Operation</t>
  </si>
  <si>
    <t>Work agreements</t>
  </si>
  <si>
    <t>This includes destroying, concealing, confiscating or otherwise denying access to a worker's immigration or identity documents (e.g. passports, visas, drivers' license).</t>
  </si>
  <si>
    <t>Internal accountability standards can include procedures for corrective and preventative actions and confidentiality and whistleblower protections.</t>
  </si>
  <si>
    <t>Armenia</t>
  </si>
  <si>
    <t>Ireland</t>
  </si>
  <si>
    <t>St. Maarten</t>
  </si>
  <si>
    <t>Korea, North</t>
  </si>
  <si>
    <t>Does your organization or any of your suppliers (including contractors) employ or hire North Korean citizens or nationals, directly or indirectly?</t>
  </si>
  <si>
    <t>I don't know</t>
  </si>
  <si>
    <t>Proof of assessment</t>
  </si>
  <si>
    <t>Vulnerability Assessment</t>
  </si>
  <si>
    <t>Domestic work</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</si>
  <si>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</si>
  <si>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</si>
  <si>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Agriculture, forestries, and fishing</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</si>
  <si>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</si>
  <si>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Accommodation and food service activities</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</si>
  <si>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</si>
  <si>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t>Begging</t>
  </si>
  <si>
    <t>Manufacturing</t>
  </si>
  <si>
    <t>Mining and quarrying</t>
  </si>
  <si>
    <t>Personal services</t>
  </si>
  <si>
    <t xml:space="preserve">Wholesale and trade 
</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</si>
  <si>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</si>
  <si>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</si>
  <si>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</si>
  <si>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Wholesale and trade</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</si>
  <si>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</si>
  <si>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t>Does your organization conduct a formal vulnerability assessment of its workers to slavery and human trafficking?</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</si>
  <si>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</si>
  <si>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 xml:space="preserve">Organization unique identifier number or code (optional): </t>
  </si>
  <si>
    <t xml:space="preserve">Organization address (optional): </t>
  </si>
  <si>
    <t>Organization address</t>
  </si>
  <si>
    <t>Organization name</t>
  </si>
  <si>
    <t>Organization unique identifier number or code</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</si>
  <si>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</si>
  <si>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The process organizations take to identify, prevent, mitigate and account for how they address their impacts on slavery and human trafficking.</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</si>
  <si>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</si>
  <si>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</si>
  <si>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 xml:space="preserve">Questions 20-23: Compliance Plan Requirements (US Federal Acquisition Regulation Final Rule on Combating Trafficking in Persons)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</si>
  <si>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</si>
  <si>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</si>
  <si>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</si>
  <si>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 xml:space="preserve">Questões 20-23: Requisitos do Plano de Observância (US Federal Acquisition Regulation Final Rule on Combating Trafficking in Persons  </t>
  </si>
  <si>
    <t>質問20～23：コンプライアンス計画要求事項（米国連邦政府調達規則最終規則、人身取引対策）</t>
  </si>
  <si>
    <t xml:space="preserve">Questions 20 à 23 : Exigences du plan de conformité (Règle définitive de la Réglementation des Acquisitions fédérales aux États-Unis (Federal Acquisition Regulation) contre la traite des personnes)  </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</si>
  <si>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</si>
  <si>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</si>
  <si>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</si>
  <si>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</si>
  <si>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</si>
  <si>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</si>
  <si>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</si>
  <si>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</si>
  <si>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</si>
  <si>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</si>
  <si>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</si>
  <si>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</si>
  <si>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Poland</t>
  </si>
  <si>
    <t>Taiwan</t>
  </si>
  <si>
    <t>Hospitality refers to those sectors that provide food, accommodation, tourism and leisure services, and in particular focuses on the hotel, food service and tourism sectors.</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</si>
  <si>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</si>
  <si>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wages meet applicable host country legal requirements or, if there is no legal minimum wage, wages are aligned with the prevailing sector wage?</t>
  </si>
  <si>
    <t>Sectors of Forced Labor Exploitation</t>
  </si>
  <si>
    <t>IT services &amp; software</t>
  </si>
  <si>
    <t>Healthcare services</t>
  </si>
  <si>
    <t>Healthcare Services</t>
  </si>
  <si>
    <t>IT services and software</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</si>
  <si>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</si>
  <si>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</si>
  <si>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</si>
  <si>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Quels sont les règlements et les cadres de rapports soutenus par le STRT ?</t>
  </si>
  <si>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</si>
  <si>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</si>
  <si>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</si>
  <si>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</si>
  <si>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Separador "Setores"</t>
  </si>
  <si>
    <t>Choisissez votre langue :</t>
  </si>
  <si>
    <t>Wählen Sie Ihre Sprache:</t>
  </si>
  <si>
    <t>Escolha o seu idioma:</t>
  </si>
  <si>
    <t>Informations sur l’organisation</t>
  </si>
  <si>
    <t>Información de la organización</t>
  </si>
  <si>
    <t>Informationen zum Organisation</t>
  </si>
  <si>
    <t>Dados da organização</t>
  </si>
  <si>
    <t xml:space="preserve">Nom de l’organisation (aucune abréviation) : </t>
  </si>
  <si>
    <t>Nombre de la organización (sin abreviaciones):</t>
  </si>
  <si>
    <t xml:space="preserve">Name des Organisations (keine Abkürzungen): </t>
  </si>
  <si>
    <t xml:space="preserve">Nome da organização (sem abreviaturas): </t>
  </si>
  <si>
    <t xml:space="preserve">Numéro d'identification ou code unique de l'organisation (facultatif) : </t>
  </si>
  <si>
    <t>Número o código identificador único de la organización (opcional):</t>
  </si>
  <si>
    <t xml:space="preserve">Eindeutige Identifikationsnummer oder Code des Organisations (optional): </t>
  </si>
  <si>
    <t xml:space="preserve">Identificador numérico único ou código da organização (opcional): </t>
  </si>
  <si>
    <t xml:space="preserve">Adresse de l’organisation (facultatif) : </t>
  </si>
  <si>
    <t>Dirección de la organización (opcional):</t>
  </si>
  <si>
    <t xml:space="preserve">Adresse des Organisations (optional): </t>
  </si>
  <si>
    <r>
      <rPr>
        <sz val="11"/>
        <color theme="1"/>
        <rFont val="Calibri"/>
        <family val="2"/>
      </rPr>
      <t>Insérez l'adresse URL du(des) document(s) pertinent(s) ou le(s) nom(s) du(des) fichier(s) pertinent(s) et joignez le(s) document(s) correspondant(s) à la présentation.</t>
    </r>
  </si>
  <si>
    <t>URL in relevante Dokumente einfügen oder relevante Dateinamen einfügen und entsprechende Dokumente an die Einsendung anhängen.</t>
  </si>
  <si>
    <t>插入相关文件的URL或插入相关文件名并上传相应文件提交</t>
  </si>
  <si>
    <t>関連文書へのURLを挿入するか関連ファイル名を入力し、かかる文書を添付して提出してください。</t>
  </si>
  <si>
    <r>
      <rPr>
        <sz val="11"/>
        <color theme="1"/>
        <rFont val="Calibri"/>
        <family val="2"/>
      </rPr>
      <t>Insira o URL para o(s) documento(s) relevante(s) ou insira o(s) nome(s) do(s) ficheiro(s) relevante(s) e anexe documento(s) correspondente(s) para submissão</t>
    </r>
  </si>
  <si>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</si>
  <si>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</si>
  <si>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</si>
  <si>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</si>
  <si>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</si>
  <si>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</si>
  <si>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</si>
  <si>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</si>
  <si>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</si>
  <si>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</si>
  <si>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</si>
  <si>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</si>
  <si>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</si>
  <si>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</si>
  <si>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</si>
  <si>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</si>
  <si>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</si>
  <si>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</si>
  <si>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</si>
  <si>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</si>
  <si>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</si>
  <si>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</si>
  <si>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</si>
  <si>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</si>
  <si>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</si>
  <si>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</si>
  <si>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</si>
  <si>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</si>
  <si>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</si>
  <si>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</si>
  <si>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</si>
  <si>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</si>
  <si>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</si>
  <si>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</si>
  <si>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</si>
  <si>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</si>
  <si>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</si>
  <si>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労働者に提供した、または手配した宿泊施設は、勤務先国の住居と安全基準を満たしている。</t>
  </si>
  <si>
    <t>les travailleurs, y compris les travailleurs migrants, peuvent-ils résilier leur contrat de travail à tout moment sans pénalité financière, moyennant un préavis raisonnable conformément à la législation locale ou à une convention collective ?</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</si>
  <si>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</si>
  <si>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</si>
  <si>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die Arbeitsentgelte entsprechend den gesetzlichen Anforderungen des Gastgeberlandes oder, wenn es kein gesetzliches Arbeitsentgelt gibt, sind die Arbeitsentgelte mit dem branchenüblichen Arbeitsentgelten ausgerichtet?</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</si>
  <si>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</si>
  <si>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</si>
  <si>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</si>
  <si>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</si>
  <si>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</si>
  <si>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</si>
  <si>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</si>
  <si>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</si>
  <si>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</si>
  <si>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</si>
  <si>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</si>
  <si>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</si>
  <si>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</si>
  <si>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</si>
  <si>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</si>
  <si>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</si>
  <si>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 xml:space="preserve">Vos activités ? </t>
  </si>
  <si>
    <t xml:space="preserve">Sus propias operaciones </t>
  </si>
  <si>
    <t xml:space="preserve">im operativen Geschäft </t>
  </si>
  <si>
    <t>您的经营地点？</t>
  </si>
  <si>
    <t>貴組織の業務</t>
  </si>
  <si>
    <t xml:space="preserve">As operações da sua organização? </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</si>
  <si>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</si>
  <si>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</si>
  <si>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</si>
  <si>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</si>
  <si>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</si>
  <si>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</si>
  <si>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</si>
  <si>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</si>
  <si>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</si>
  <si>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</si>
  <si>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</si>
  <si>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</si>
  <si>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</si>
  <si>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</si>
  <si>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</si>
  <si>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</si>
  <si>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</si>
  <si>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</si>
  <si>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</si>
  <si>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</si>
  <si>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</si>
  <si>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</si>
  <si>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</si>
  <si>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</si>
  <si>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</si>
  <si>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</si>
  <si>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您组织的工人是否直接负责供应链管理层和招聘团队接受有关降低奴隶制做法和人口贩卖风险的培训？</t>
  </si>
  <si>
    <t>Os trabalhadores da sua organização diretamente responsáveis pela gestão da cadeia logística e pelo recrutamento recebem formação sobre como reduzir o risco de escravatura e tráfico de seres humanos?</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</si>
  <si>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</si>
  <si>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</si>
  <si>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</si>
  <si>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</si>
  <si>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</si>
  <si>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</si>
  <si>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</si>
  <si>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</si>
  <si>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</si>
  <si>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</si>
  <si>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</si>
  <si>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</si>
  <si>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</si>
  <si>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</si>
  <si>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</si>
  <si>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A sua organização exige que os fornecedores diretos (primeiro escalão) certifiquem que os materiais incorporados nos respetivos produtos cumprem todas as leis em matéria de escravatura e tráfico de seres humanos do país ou países nos quais operam?</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</si>
  <si>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</si>
  <si>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</si>
  <si>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</si>
  <si>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</si>
  <si>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</si>
  <si>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</si>
  <si>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</si>
  <si>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</si>
  <si>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</si>
  <si>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</si>
  <si>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</si>
  <si>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</si>
  <si>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</si>
  <si>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</si>
  <si>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</si>
  <si>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Caso tenha respondido "Sim" à Questão 16a, a sua organização atua em conformidade com a legislação relevante?</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</si>
  <si>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</si>
  <si>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</si>
  <si>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</si>
  <si>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</si>
  <si>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</si>
  <si>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</si>
  <si>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</si>
  <si>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</si>
  <si>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</si>
  <si>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</si>
  <si>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</si>
  <si>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</si>
  <si>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</si>
  <si>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Oui, et cela s'applique à tous des travailleurs, en vertu de la loi ou d’un contrat </t>
  </si>
  <si>
    <t>Sí, y esto aplica a todos los trabajadores lo disponga o no la ley o el contrato</t>
  </si>
  <si>
    <t>Arménie</t>
  </si>
  <si>
    <t>Armenien</t>
  </si>
  <si>
    <t>亚美尼亚</t>
  </si>
  <si>
    <t>アルメニア</t>
  </si>
  <si>
    <t>Arménia</t>
  </si>
  <si>
    <t>Irlande</t>
  </si>
  <si>
    <t>Irlanda</t>
  </si>
  <si>
    <t>Irland</t>
  </si>
  <si>
    <t>爱尔兰</t>
  </si>
  <si>
    <t>アイルランド</t>
  </si>
  <si>
    <t>Pologne</t>
  </si>
  <si>
    <t>Polonia</t>
  </si>
  <si>
    <t>Polen</t>
  </si>
  <si>
    <t>波兰</t>
  </si>
  <si>
    <t>ポーランド</t>
  </si>
  <si>
    <t>Polónia</t>
  </si>
  <si>
    <t xml:space="preserve">Saint-Martin </t>
  </si>
  <si>
    <t>Sint Maarten</t>
  </si>
  <si>
    <t>圣马丁</t>
  </si>
  <si>
    <t>シントマールテン</t>
  </si>
  <si>
    <t xml:space="preserve">São Martinho </t>
  </si>
  <si>
    <t>Taïwan</t>
  </si>
  <si>
    <t>Provincia de Taiwan</t>
  </si>
  <si>
    <t>台湾</t>
  </si>
  <si>
    <r>
      <rPr>
        <sz val="11"/>
        <color theme="1"/>
        <rFont val="Calibri"/>
        <family val="2"/>
      </rPr>
      <t>Secteurs d'exploitation du travail forcé</t>
    </r>
  </si>
  <si>
    <t>Wirtschaftssektoren mit Zwangsarbeitsausbeutung</t>
  </si>
  <si>
    <t>存在强迫劳工剥削的部门</t>
  </si>
  <si>
    <t>強制労働搾取があるセクター</t>
  </si>
  <si>
    <t>Setores de exploração de trabalho forçado</t>
  </si>
  <si>
    <r>
      <rPr>
        <sz val="11"/>
        <color theme="1"/>
        <rFont val="Calibri"/>
        <family val="2"/>
      </rPr>
      <t>Hébergement et restauration</t>
    </r>
  </si>
  <si>
    <t>Gastgewerbe/Beherbergung und Gastronomie</t>
  </si>
  <si>
    <t>住宿及餐饮服务活动</t>
  </si>
  <si>
    <t>宿泊施設と食品サービスの活動</t>
  </si>
  <si>
    <r>
      <rPr>
        <sz val="11"/>
        <color theme="1"/>
        <rFont val="Calibri"/>
        <family val="2"/>
      </rPr>
      <t>Atividades de alojamento e restauração</t>
    </r>
  </si>
  <si>
    <r>
      <rPr>
        <sz val="11"/>
        <color theme="1"/>
        <rFont val="Calibri"/>
        <family val="2"/>
      </rPr>
      <t>Agriculture, foresterie et pêche</t>
    </r>
  </si>
  <si>
    <t>Land- und Forstwirtschaft und Fischerei</t>
  </si>
  <si>
    <t>农业、林业和渔业</t>
  </si>
  <si>
    <t>農林水産業</t>
  </si>
  <si>
    <r>
      <rPr>
        <sz val="11"/>
        <color theme="1"/>
        <rFont val="Calibri"/>
        <family val="2"/>
      </rPr>
      <t>Agricultura, silvicultura e pescas</t>
    </r>
  </si>
  <si>
    <r>
      <rPr>
        <sz val="11"/>
        <color theme="1"/>
        <rFont val="Calibri"/>
        <family val="2"/>
      </rPr>
      <t>Mendicité</t>
    </r>
  </si>
  <si>
    <t>Betteln</t>
  </si>
  <si>
    <t>乞讨</t>
  </si>
  <si>
    <t>物乞い</t>
  </si>
  <si>
    <r>
      <rPr>
        <sz val="11"/>
        <color theme="1"/>
        <rFont val="Calibri"/>
        <family val="2"/>
      </rPr>
      <t>Mendicidade</t>
    </r>
  </si>
  <si>
    <r>
      <rPr>
        <sz val="11"/>
        <color theme="1"/>
        <rFont val="Calibri"/>
        <family val="2"/>
      </rPr>
      <t>Travail domestique</t>
    </r>
  </si>
  <si>
    <t>Beschäftigung im Haushalt</t>
  </si>
  <si>
    <t>家务工作</t>
  </si>
  <si>
    <r>
      <rPr>
        <sz val="11"/>
        <color theme="1"/>
        <rFont val="Calibri"/>
        <family val="2"/>
      </rPr>
      <t>Trabalho doméstico</t>
    </r>
  </si>
  <si>
    <r>
      <rPr>
        <sz val="11"/>
        <color theme="1"/>
        <rFont val="Calibri"/>
        <family val="2"/>
      </rPr>
      <t xml:space="preserve">Services de santé : </t>
    </r>
  </si>
  <si>
    <t>Servicios sanitarios</t>
  </si>
  <si>
    <t>Gesundheitsdienste</t>
  </si>
  <si>
    <t>医疗服务</t>
  </si>
  <si>
    <t>医療サービス</t>
  </si>
  <si>
    <t>Serviços de cuidados de saúde</t>
  </si>
  <si>
    <t>Services informatiques et logiciels :</t>
  </si>
  <si>
    <t>Servicios de TI y software</t>
  </si>
  <si>
    <t>IT-Dienste und Software</t>
  </si>
  <si>
    <t>IT服务和软件</t>
  </si>
  <si>
    <t>ITサービスとソフトウェア</t>
  </si>
  <si>
    <t>Serviços de TI e software</t>
  </si>
  <si>
    <r>
      <rPr>
        <sz val="11"/>
        <color theme="1"/>
        <rFont val="Calibri"/>
        <family val="2"/>
      </rPr>
      <t>Fabrication</t>
    </r>
  </si>
  <si>
    <t>Fertigung</t>
  </si>
  <si>
    <t>制造</t>
  </si>
  <si>
    <t>製造</t>
  </si>
  <si>
    <r>
      <rPr>
        <sz val="11"/>
        <color theme="1"/>
        <rFont val="Calibri"/>
        <family val="2"/>
      </rPr>
      <t>Fabrico</t>
    </r>
  </si>
  <si>
    <r>
      <rPr>
        <sz val="11"/>
        <color theme="1"/>
        <rFont val="Calibri"/>
        <family val="2"/>
      </rPr>
      <t>Mines et carrières</t>
    </r>
  </si>
  <si>
    <t>Bergbau und Gewinnung von Steinen und Erden</t>
  </si>
  <si>
    <t>采矿和采石</t>
  </si>
  <si>
    <t>鉱業・採石業</t>
  </si>
  <si>
    <t>Setor mineira e exploração de pedreiras</t>
  </si>
  <si>
    <r>
      <rPr>
        <sz val="11"/>
        <color theme="1"/>
        <rFont val="Calibri"/>
        <family val="2"/>
      </rPr>
      <t>Services aux particuliers</t>
    </r>
  </si>
  <si>
    <t>Personaldienste</t>
  </si>
  <si>
    <t>个人服务</t>
  </si>
  <si>
    <t>個人的サービス</t>
  </si>
  <si>
    <r>
      <rPr>
        <sz val="11"/>
        <color theme="1"/>
        <rFont val="Calibri"/>
        <family val="2"/>
      </rPr>
      <t>Serviços pessoais</t>
    </r>
  </si>
  <si>
    <r>
      <rPr>
        <sz val="11"/>
        <color theme="1"/>
        <rFont val="Calibri"/>
        <family val="2"/>
      </rPr>
      <t>Commerce de gros</t>
    </r>
  </si>
  <si>
    <t>Groß- und Einzelhandel</t>
  </si>
  <si>
    <t>批发和贸易</t>
  </si>
  <si>
    <t>卸売・商売</t>
  </si>
  <si>
    <r>
      <rPr>
        <sz val="11"/>
        <color theme="1"/>
        <rFont val="Calibri"/>
        <family val="2"/>
      </rPr>
      <t>Vendas a retalho e comércio</t>
    </r>
  </si>
  <si>
    <t>Setores selecionadas</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</si>
  <si>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</si>
  <si>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</si>
  <si>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</si>
  <si>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Selecionou os países em que a sua organização opera no separador "Países"?</t>
  </si>
  <si>
    <t>Have you selected the sectors any of your suppliers operate in on the 'Sectoral tab?</t>
  </si>
  <si>
    <t>¿Ha seleccionado los sectores en las que opera cualquiera de sus proveedores en la pestaña "Sectores"?</t>
  </si>
  <si>
    <t>您是否在‘部门’选项卡上选择您公司的任意供应商经营的行业？</t>
  </si>
  <si>
    <t>Selecionou as Setores em que qualquer um dos vossos fornecedores opera no separador "Setores"?</t>
  </si>
  <si>
    <t xml:space="preserve">Adresse de l’organisation </t>
  </si>
  <si>
    <t>Dirección de la organización:</t>
  </si>
  <si>
    <t>Adresse des Organisations</t>
  </si>
  <si>
    <t>Nom de l’organisation</t>
  </si>
  <si>
    <t>Nombre de la organización:</t>
  </si>
  <si>
    <t>Name des Organisations</t>
  </si>
  <si>
    <t>Nome da organização</t>
  </si>
  <si>
    <t>Numéro d'identification ou code unique de l'organisation</t>
  </si>
  <si>
    <t>Número o código identificador único de la organización:</t>
  </si>
  <si>
    <t>Eindeutige Identifikationsnummer oder Code des Organisations</t>
  </si>
  <si>
    <t>Identificador numérico único ou código da organização</t>
  </si>
  <si>
    <t>Loi CAATSA (« Counter America's Adversaries Through Sanctions Act » ou « Contrer les ennemis des États-Unis par le biais des sanctions »)</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</si>
  <si>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</si>
  <si>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</si>
  <si>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</si>
  <si>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Chaîne d'approvisionnement directe</t>
  </si>
  <si>
    <t>Cadena de suministro directa</t>
  </si>
  <si>
    <t>Direkte Lieferkette</t>
  </si>
  <si>
    <t>直接供应链</t>
  </si>
  <si>
    <t>直接サプライチェーン</t>
  </si>
  <si>
    <t>Cadeia logística direta</t>
  </si>
  <si>
    <t>家事</t>
  </si>
  <si>
    <t>La diligence raisonnable </t>
  </si>
  <si>
    <t>Diligencia debida</t>
  </si>
  <si>
    <t>Sorgfaltspflicht</t>
  </si>
  <si>
    <t>尽职调查</t>
  </si>
  <si>
    <t>デューデリジェンス</t>
  </si>
  <si>
    <t>Devida diligência</t>
  </si>
  <si>
    <t>Lei francesa relativa ao dever de vigilância</t>
  </si>
  <si>
    <t>Das französische Loi relative au devoir de vigilance</t>
  </si>
  <si>
    <t>法国尽职调查法</t>
  </si>
  <si>
    <r>
      <rPr>
        <sz val="11"/>
        <color theme="1"/>
        <rFont val="Calibri"/>
        <family val="2"/>
      </rPr>
      <t>Lei francesa relativa ao dever de vigilância:</t>
    </r>
  </si>
  <si>
    <t>Chaîne d'approvisionnement indirecte</t>
  </si>
  <si>
    <t>Cadeia logística indireta</t>
  </si>
  <si>
    <t>Indirekte Lieferkette</t>
  </si>
  <si>
    <t>间接供应链</t>
  </si>
  <si>
    <t>間接サプライチェーン</t>
  </si>
  <si>
    <t>Main d'œuvre dans la chaîne d’approvisionnement </t>
  </si>
  <si>
    <t>Cadeia logística de mão-de-obra</t>
  </si>
  <si>
    <t>Personalbeschaffungskette</t>
  </si>
  <si>
    <t>劳工供应链</t>
  </si>
  <si>
    <t>労働供給サプライチェーン</t>
  </si>
  <si>
    <t>Fabrication</t>
  </si>
  <si>
    <t>Mines et carrières</t>
  </si>
  <si>
    <r>
      <rPr>
        <sz val="11"/>
        <color theme="1"/>
        <rFont val="Calibri"/>
        <family val="2"/>
      </rPr>
      <t>Indústria mineira e exploração de pedreiras</t>
    </r>
  </si>
  <si>
    <t>Activité </t>
  </si>
  <si>
    <t>Operación</t>
  </si>
  <si>
    <t>Betrieb</t>
  </si>
  <si>
    <t>经营地点</t>
  </si>
  <si>
    <t>拠点</t>
  </si>
  <si>
    <t>Operação</t>
  </si>
  <si>
    <t>Évaluation de la vulnérabilité</t>
  </si>
  <si>
    <t>Schwachstellenbewertung</t>
  </si>
  <si>
    <t>易受伤害性评估</t>
  </si>
  <si>
    <t>脆弱性評価</t>
  </si>
  <si>
    <r>
      <rPr>
        <sz val="11"/>
        <color theme="1"/>
        <rFont val="Calibri"/>
        <family val="2"/>
      </rPr>
      <t>Avaliação de vulnerabilidade</t>
    </r>
  </si>
  <si>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</si>
  <si>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</si>
  <si>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</si>
  <si>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</si>
  <si>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Travailleur</t>
  </si>
  <si>
    <t>Arbeitnehmer</t>
  </si>
  <si>
    <t>工人</t>
  </si>
  <si>
    <t>労働者</t>
  </si>
  <si>
    <r>
      <rPr>
        <sz val="11"/>
        <color theme="1"/>
        <rFont val="Calibri"/>
        <family val="2"/>
      </rPr>
      <t>Trabalhador</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</si>
  <si>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</si>
  <si>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</si>
  <si>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</si>
  <si>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</si>
  <si>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</si>
  <si>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Ein Vertreter ist als eine Person (einschließlich eines Vorstandsmitglieds, eines leitenden Angestellten, eines Mitarbeiters oder eines unabhängigen Auftragnehmers) definiert, die autorisiert ist, im Namen Ihres Organisations zu handeln.</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</si>
  <si>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</si>
  <si>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</si>
  <si>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</si>
  <si>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</si>
  <si>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</si>
  <si>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</si>
  <si>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</si>
  <si>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</si>
  <si>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</si>
  <si>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A pessoa que autoriza é a pessoa na sua organização que está autorizada a declarar que o conteúdo deste inquérito é, tanto quanto seja do conhecimento dessa pessoa, verdadeiro e exato. A pessoa que autoriza pode ser diferente da pessoa de contacto.</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</si>
  <si>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</si>
  <si>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</si>
  <si>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</si>
  <si>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</si>
  <si>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Die Postanschrift des Hauptsitzes des Organisations, das die STRT ausfüllt und einreicht.</t>
  </si>
  <si>
    <t>Der Name des Organisations, das die STRT ausfüllt und einreicht. Verwenden Sie keine Abkürzungen.</t>
  </si>
  <si>
    <t>Die DUNS-Nummer, die Umsatzsteuer-Identifikationsnummer, die kundenspezifische Kennung oder eine andere Nummer oder ein Code, die/der für das die STRT ausfüllende und einreichende Organisation einzigartig ist.</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</si>
  <si>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</si>
  <si>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</si>
  <si>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</si>
  <si>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</si>
  <si>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</si>
  <si>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</si>
  <si>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</si>
  <si>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</si>
  <si>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</si>
  <si>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</si>
  <si>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</si>
  <si>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</si>
  <si>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</si>
  <si>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</si>
  <si>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</si>
  <si>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</si>
  <si>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</si>
  <si>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</si>
  <si>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</si>
  <si>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</si>
  <si>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</si>
  <si>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</si>
  <si>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</si>
  <si>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</si>
  <si>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</si>
  <si>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</si>
  <si>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</si>
  <si>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</si>
  <si>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</si>
  <si>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</si>
  <si>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</si>
  <si>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</si>
  <si>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</si>
  <si>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</si>
  <si>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</si>
  <si>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</si>
  <si>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</si>
  <si>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</si>
  <si>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</si>
  <si>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</si>
  <si>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</si>
  <si>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</si>
  <si>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</si>
  <si>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</si>
  <si>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</si>
  <si>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</si>
  <si>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</si>
  <si>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</si>
  <si>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</si>
  <si>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</si>
  <si>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</si>
  <si>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</si>
  <si>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</si>
  <si>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</si>
  <si>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L'hôtellerie concerne ces secteurs qui fournissent des services de restauration, d'hébergement, de tourisme et de loisirs, et se concentre en particulier sur les services hôteliers, alimentaires et touristiques.</t>
  </si>
  <si>
    <t>A restauração refere-se às setores que prestam serviços alimentares, de acomodação, de turismo e lazer, focando-se em particular nas setores hoteleira, de serviços alimentares e do turismo.</t>
  </si>
  <si>
    <t>Comprend l’hébergement qui a été organisé ou fourni à l’employé indirectement par les recruteurs ou directement par l'organisation complétant et soumettant le STRT.</t>
  </si>
  <si>
    <t>Umfasst Unterbringung, die Arbeitnehmer indirekt von den Personalbeschaffern oder direkt durch das die STRT ausfüllende und einreichende Organisation bereitgestellt oder arrangiert wird.</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</si>
  <si>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</si>
  <si>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</si>
  <si>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</si>
  <si>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</si>
  <si>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</si>
  <si>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</si>
  <si>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</si>
  <si>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</si>
  <si>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</si>
  <si>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</si>
  <si>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</si>
  <si>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</si>
  <si>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</si>
  <si>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</si>
  <si>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</si>
  <si>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</si>
  <si>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</si>
  <si>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</si>
  <si>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</si>
  <si>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</si>
  <si>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</si>
  <si>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</si>
  <si>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</si>
  <si>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</si>
  <si>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</si>
  <si>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</si>
  <si>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</si>
  <si>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</si>
  <si>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</si>
  <si>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</si>
  <si>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</si>
  <si>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</si>
  <si>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</si>
  <si>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</si>
  <si>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</si>
  <si>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</si>
  <si>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</si>
  <si>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</si>
  <si>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</si>
  <si>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Eine Lieferkette ist als eine Abfolge von Aktivitäten oder Parteien definiert, die dem das STRT ausfüllenden und einreichenden Organisation Produkte oder Dienstleistungen bereitstellt.</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</si>
  <si>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</si>
  <si>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</si>
  <si>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</si>
  <si>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</si>
  <si>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</si>
  <si>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</si>
  <si>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r>
      <rPr>
        <sz val="11"/>
        <color theme="1"/>
        <rFont val="Calibri"/>
        <family val="2"/>
      </rPr>
      <t>Un processus d'évaluation formel ou documenté qui s'applique à un ensemble de critères pour déterminer la vulnérabilité des travailleurs à l'esclavage et à la traite des êtres humains.</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</si>
  <si>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</si>
  <si>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</si>
  <si>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</si>
  <si>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</si>
  <si>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</si>
  <si>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</si>
  <si>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</si>
  <si>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</si>
  <si>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</si>
  <si>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r>
      <rPr>
        <sz val="11"/>
        <color theme="1"/>
        <rFont val="Calibri"/>
        <family val="2"/>
      </rPr>
      <t>Cela comprend la destruction, la dissimulation, la confiscation ou le refus d’accéder aux documents d'immigration ou d'identité d'un travailleur(par exemple passeports, visas, permis de conduire).</t>
    </r>
  </si>
  <si>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</si>
  <si>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</si>
  <si>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</si>
  <si>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</si>
  <si>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</si>
  <si>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</si>
  <si>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</si>
  <si>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</si>
  <si>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</si>
  <si>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r>
      <rPr>
        <sz val="11"/>
        <color theme="1"/>
        <rFont val="Calibri"/>
        <family val="2"/>
      </rPr>
      <t xml:space="preserve">Non, nos recruteurs n'engagent pas de sous-traitants pour recruter des travailleurs.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</si>
  <si>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</si>
  <si>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</si>
  <si>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</si>
  <si>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</si>
  <si>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Nous ne savons pas si nos recruteurs embauchent des sous-traitants pour recruter des travailleurs.</t>
  </si>
  <si>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</si>
  <si>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</si>
  <si>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</si>
  <si>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</si>
  <si>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</si>
  <si>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</si>
  <si>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</si>
  <si>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</si>
  <si>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</si>
  <si>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</si>
  <si>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</si>
  <si>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</si>
  <si>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</si>
  <si>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</si>
  <si>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</si>
  <si>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</si>
  <si>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</si>
  <si>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</si>
  <si>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</si>
  <si>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</si>
  <si>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</si>
  <si>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</si>
  <si>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Ja, und dies trifft alle Arbeitnehmer zu, ob gesetzlich oder vertraglich vorgeschrieben </t>
  </si>
  <si>
    <t>Ja, umfassend und/oder nur, wenn dies gesetzlich oder vertraglich vorgeschrieben ist.</t>
  </si>
  <si>
    <t>是，宽泛规定以及/或仅当法律或合同要求时规定</t>
  </si>
  <si>
    <t>はい、大体している、または法律または契約で義務付けられている場合に限る。</t>
  </si>
  <si>
    <t>Je ne sais pas</t>
  </si>
  <si>
    <t>No lo sé</t>
  </si>
  <si>
    <t>Ich weiß es nicht</t>
  </si>
  <si>
    <t>我不知道</t>
  </si>
  <si>
    <t>知りません</t>
  </si>
  <si>
    <t>Eu não sei</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</si>
  <si>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</si>
  <si>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</si>
  <si>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</si>
  <si>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</si>
  <si>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</si>
  <si>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</si>
  <si>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Preuve de priorisation</t>
  </si>
  <si>
    <t>Prueba de priorización</t>
  </si>
  <si>
    <t>Nachweis der Priorisierung</t>
  </si>
  <si>
    <t>确定优先顺序的证明</t>
  </si>
  <si>
    <t>優先順位付けの証明</t>
  </si>
  <si>
    <t>Prova de priorização</t>
  </si>
  <si>
    <t>Preuve d'évaluation</t>
  </si>
  <si>
    <t>Prueba de valoración</t>
  </si>
  <si>
    <t>Nachweis der Bewertung</t>
  </si>
  <si>
    <t>评估证明</t>
  </si>
  <si>
    <t>評価の証明</t>
  </si>
  <si>
    <t>Prova de avaliação</t>
  </si>
  <si>
    <t>Oui, de façon générale et/ou seulement lorsque la loi ou un contrat l'exige</t>
  </si>
  <si>
    <t>Sí, en términos generales y/o cuando lo requiere la ley o el contrato</t>
  </si>
  <si>
    <t>Sim, geralmente e/ou apenas quando tal é exigido pela legislação ou por imposição contratual</t>
  </si>
  <si>
    <t>Does your organization employ or hire low-skilled foreign or domestic migrant workers (directly or through recruiters)?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</si>
  <si>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</si>
  <si>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Sectors Tab</t>
  </si>
  <si>
    <t>Ley de sanciones contra los adversarios de los Estados Unidos (CAATSA)</t>
  </si>
  <si>
    <t>"Countering America's Adversaries Through Sanctions Act" (CAATSA) (Lei de Combate aos Adversários da América Através de Sanções)</t>
  </si>
  <si>
    <t>Your labor supply chain?</t>
  </si>
  <si>
    <t>Does your organization maintain internal accountability standards and procedures to respond to a failure by workers and agents to meet organization policies regarding slavery and human trafficking?</t>
  </si>
  <si>
    <t xml:space="preserve">N/A - We do not work with any direct suppliers  </t>
  </si>
  <si>
    <t>Please indicate which sectors you or your suppliers have operations in by selecting 'Yes' in the dropdown menu next to each applicable industry.</t>
  </si>
  <si>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</si>
  <si>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</si>
  <si>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</si>
  <si>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</si>
  <si>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A formal or documented assessment process that applies to a set of criteria to determine the vulnerability of workers to slavery and human trafficking.</t>
  </si>
  <si>
    <t>Organization</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</si>
  <si>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</si>
  <si>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</si>
  <si>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</si>
  <si>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</si>
  <si>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</si>
  <si>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</si>
  <si>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Organisation</t>
  </si>
  <si>
    <t>Organización</t>
  </si>
  <si>
    <t>组织</t>
  </si>
  <si>
    <t>組織</t>
  </si>
  <si>
    <t>Organização</t>
  </si>
  <si>
    <t>N/A - We do not work with any indirect suppliers</t>
  </si>
  <si>
    <t>N/A - We do not use recruiters/Our recruiters do not use subcontractors</t>
  </si>
  <si>
    <t>Does your organization use recruiters who hire subcontractors to recruit workers?</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</si>
  <si>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</si>
  <si>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</si>
  <si>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A sua organização recorre a angariadores para recrutar trabalhadores migrantes estrangeiros ou domésticos não qualificados?</t>
  </si>
  <si>
    <t>Votre organisation fait-elle appel à des recruteurs pour recruter des travailleurs migrants étrangers ou domestiques peu qualifiés ?</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</si>
  <si>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</si>
  <si>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</si>
  <si>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</si>
  <si>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</si>
  <si>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</si>
  <si>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</si>
  <si>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</si>
  <si>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</si>
  <si>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</si>
  <si>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</si>
  <si>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</si>
  <si>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</si>
  <si>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</si>
  <si>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</si>
  <si>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</si>
  <si>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</si>
  <si>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</si>
  <si>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</si>
  <si>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</si>
  <si>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Gebührenerhebung für die Einstellung von Arbeitnehmern oder potenziellen Arbeitnehmern gemäß der Definition im Glossar? Bitte beachten Sie: Sie müssen die Definition von Einstellungsgebühren lesen, um diese Frage korrekt zu beantworten.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</si>
  <si>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</si>
  <si>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</si>
  <si>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</si>
  <si>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workers, including migrant workers, can cancel their work contracts at any time with no financial penalty, subject to giving reasonable notice in accordance with local law or a collective agreement?</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</si>
  <si>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</si>
  <si>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</si>
  <si>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</si>
  <si>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Aruba</t>
  </si>
  <si>
    <t>阿鲁巴</t>
  </si>
  <si>
    <t>アルバ</t>
  </si>
  <si>
    <t>Denmark</t>
  </si>
  <si>
    <t>Danemark</t>
  </si>
  <si>
    <t>Dinamarca</t>
  </si>
  <si>
    <t>Dänemark</t>
  </si>
  <si>
    <t>丹麦</t>
  </si>
  <si>
    <t>デンマーク</t>
  </si>
  <si>
    <t>Germany</t>
  </si>
  <si>
    <t>Allemagne</t>
  </si>
  <si>
    <t>Alemania</t>
  </si>
  <si>
    <t>Deutschland</t>
  </si>
  <si>
    <t>德国</t>
  </si>
  <si>
    <t>ドイツ</t>
  </si>
  <si>
    <t>Alemanha</t>
  </si>
  <si>
    <t>Italy</t>
  </si>
  <si>
    <t>Italie</t>
  </si>
  <si>
    <t>Italia</t>
  </si>
  <si>
    <t>Italien</t>
  </si>
  <si>
    <t>意大利</t>
  </si>
  <si>
    <t>イタリア</t>
  </si>
  <si>
    <t>Itália</t>
  </si>
  <si>
    <t>Slovakia</t>
  </si>
  <si>
    <t>Slovaquie</t>
  </si>
  <si>
    <t>Eslovaquia</t>
  </si>
  <si>
    <t>Slowakei</t>
  </si>
  <si>
    <t>斯洛伐克</t>
  </si>
  <si>
    <t>スロバキア</t>
  </si>
  <si>
    <t>Eslováquia</t>
  </si>
  <si>
    <t>Australia Modern Slavery Act</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</si>
  <si>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</si>
  <si>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</si>
  <si>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</si>
  <si>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</si>
  <si>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</si>
  <si>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</si>
  <si>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</si>
  <si>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 xml:space="preserve">workers, including those hired by recruiters, are given detailed and accurate work agreements or similar work papers (prior to relocation if relocation is required) in a language understood by the worker? </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</si>
  <si>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</si>
  <si>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 xml:space="preserve">Countries listed are categorized as Tier 1, Tier 2, Tier 2 Watchlist, Tier 3 and Special Cases according to the U.S. Department of State's 2020 Trafficking in Persons Report (updated annually). </t>
  </si>
  <si>
    <t>Tier Placement</t>
  </si>
  <si>
    <t>Argentina</t>
  </si>
  <si>
    <t>Australia</t>
  </si>
  <si>
    <t>Austria</t>
  </si>
  <si>
    <t>Bahamas</t>
  </si>
  <si>
    <t>Bahrain</t>
  </si>
  <si>
    <t>Belgium</t>
  </si>
  <si>
    <t>Canada</t>
  </si>
  <si>
    <t>Chile</t>
  </si>
  <si>
    <t>Colombia</t>
  </si>
  <si>
    <t>Cyprus</t>
  </si>
  <si>
    <t>Czech Republic</t>
  </si>
  <si>
    <t>Estonia</t>
  </si>
  <si>
    <t>Eswatini</t>
  </si>
  <si>
    <t>Finland</t>
  </si>
  <si>
    <t>France</t>
  </si>
  <si>
    <t>Georgia</t>
  </si>
  <si>
    <t>Guyana</t>
  </si>
  <si>
    <t>Israel</t>
  </si>
  <si>
    <t>Japan</t>
  </si>
  <si>
    <t>Korea, South</t>
  </si>
  <si>
    <t>Kyrgyzstan</t>
  </si>
  <si>
    <t>Lithuania</t>
  </si>
  <si>
    <t>Luxembourg</t>
  </si>
  <si>
    <t>Netherlands</t>
  </si>
  <si>
    <t>New Zealand</t>
  </si>
  <si>
    <t>North Macedonia</t>
  </si>
  <si>
    <t>Norway</t>
  </si>
  <si>
    <t>Philippines</t>
  </si>
  <si>
    <t>Portugal</t>
  </si>
  <si>
    <t>Slovenia</t>
  </si>
  <si>
    <t>Spain</t>
  </si>
  <si>
    <t>Sweden</t>
  </si>
  <si>
    <t>Switzerland</t>
  </si>
  <si>
    <t>United Kingdom of Great Britain and Northern Ireland</t>
  </si>
  <si>
    <t>United States of America</t>
  </si>
  <si>
    <t>Vanuatu</t>
  </si>
  <si>
    <t>Tier Place (Default in English)</t>
  </si>
  <si>
    <t>Tier 3</t>
  </si>
  <si>
    <t>Tier 2</t>
  </si>
  <si>
    <t>Tier 1</t>
  </si>
  <si>
    <t>Tier 2 Watch List</t>
  </si>
  <si>
    <t>Special Case</t>
  </si>
  <si>
    <t>This is a list of sectors of forced labor exploitation that were separately identified in the Global Estimates of Modern Slavery (ILO, Walk Free Foundation in partnership with IOM, 2017).</t>
  </si>
  <si>
    <t>Do you certify that all the answers provided in this document are true and accurate to the best of your knowledge and understanding?</t>
  </si>
  <si>
    <t>Sample of contractual terms and conditions.</t>
  </si>
  <si>
    <t>Policy or sample of contractual terms and conditions required.</t>
  </si>
  <si>
    <t>Canada Customs Tariff Act</t>
  </si>
  <si>
    <t>US Tariff Act</t>
  </si>
  <si>
    <t>The Canada Customs Tariff Act prohibits all products made by forced labor from entering Canada, with some exceptions. Please follow this link for more detailed information. https://www.cbsa-asfc.gc.ca/publications/cn-ad/cn20-23-eng.html.</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</si>
  <si>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</si>
  <si>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 xml:space="preserve">How many workers and agents does your organization employ? </t>
  </si>
  <si>
    <t>1-100</t>
  </si>
  <si>
    <t>101-1,000</t>
  </si>
  <si>
    <t>1,001-2,000</t>
  </si>
  <si>
    <t>2,001-5,000</t>
  </si>
  <si>
    <t>5,001-10,000</t>
  </si>
  <si>
    <t>More than 10,000</t>
  </si>
  <si>
    <t>Does your organization have operations in any of the sectors listed on the 'Sectors tab'? If Yes, please select all sectors that apply on the 'Sectors' tab.</t>
  </si>
  <si>
    <t>Do your suppliers have operations in any of the sectors listed on the 'Sectors tab'? If Yes, please select all sectors that apply on the 'Sectors' tab.</t>
  </si>
  <si>
    <t>Policy required.</t>
  </si>
  <si>
    <t>Do any of the goods, wares, articles, or merchandise that your organization produces, manufactures or mines originate, wholly or in part, from the Xinjiang Uyghur Autonomous Region of China?</t>
  </si>
  <si>
    <t xml:space="preserve">Does your organization have operations in any of the Chinese provinces and cities listed on the 'Chinese Provinces and Cities tab'? If yes, please select all that apply on the 'Chinese Provinces and Cities tab'. </t>
  </si>
  <si>
    <t>Chinese Provinces and Cities</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</si>
  <si>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</si>
  <si>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</si>
  <si>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</si>
  <si>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</si>
  <si>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</si>
  <si>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</si>
  <si>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</si>
  <si>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</si>
  <si>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</si>
  <si>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</si>
  <si>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</si>
  <si>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</si>
  <si>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</si>
  <si>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</si>
  <si>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</si>
  <si>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</si>
  <si>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</si>
  <si>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Zhejiang Province</t>
  </si>
  <si>
    <t xml:space="preserve">Please indicate which of these provinces and cities your organization operates in by selecting 'Yes' in the dropdown menu next to each applicable province and city.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</si>
  <si>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</si>
  <si>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Chinese Provinces and Cities Tab</t>
  </si>
  <si>
    <t>Use this tab to select the Chinese provinces and cities relevant to your organization as required by Question 3.</t>
  </si>
  <si>
    <t>™2020</t>
  </si>
  <si>
    <t xml:space="preserve">Does your organization issue a policy/policies regulating the use of foreign or domestic migrant workers. </t>
  </si>
  <si>
    <t>Does your organization issue a policy/policies explicitly ensuring the following:</t>
  </si>
  <si>
    <t xml:space="preserve">For Questions 4A and 4B on the 'Declaration' tab: </t>
  </si>
  <si>
    <t>Have you selected the provinces or cities your organizations operate in on the 'Chinese Provinces and Cities' tab?</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</si>
  <si>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</si>
  <si>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</si>
  <si>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</si>
  <si>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</si>
  <si>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</si>
  <si>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</si>
  <si>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</si>
  <si>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</si>
  <si>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</si>
  <si>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</si>
  <si>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</si>
  <si>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</si>
  <si>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Pays</t>
  </si>
  <si>
    <t>Países</t>
  </si>
  <si>
    <t>Länder</t>
  </si>
  <si>
    <t>国家/地区</t>
  </si>
  <si>
    <t>国</t>
  </si>
  <si>
    <t>Catégorie</t>
  </si>
  <si>
    <t>Asignación de nivel</t>
  </si>
  <si>
    <t>Einstufung</t>
  </si>
  <si>
    <t>分级</t>
  </si>
  <si>
    <t>Atribuição de Escalão</t>
  </si>
  <si>
    <t>Niveau 1</t>
  </si>
  <si>
    <t>Nivel 1</t>
  </si>
  <si>
    <t>Ebene 1</t>
  </si>
  <si>
    <t>第一级</t>
  </si>
  <si>
    <t>Escalão 1</t>
  </si>
  <si>
    <t>Niveau 2</t>
  </si>
  <si>
    <t>Nivel 2</t>
  </si>
  <si>
    <t>Ebene 2</t>
  </si>
  <si>
    <t>第二级</t>
  </si>
  <si>
    <t>Escalão 2</t>
  </si>
  <si>
    <t>Liste de signalements de niveau 2</t>
  </si>
  <si>
    <t>Nivel 2 Lista en observación</t>
  </si>
  <si>
    <t>Ebene 2 Beobachtungsliste</t>
  </si>
  <si>
    <t>第二级观察名单</t>
  </si>
  <si>
    <t>Lista de Vigilância do Escalão 2</t>
  </si>
  <si>
    <t>Niveau 3</t>
  </si>
  <si>
    <t>Nivel 3</t>
  </si>
  <si>
    <t>Ebene 3</t>
  </si>
  <si>
    <t>第三级</t>
  </si>
  <si>
    <t>Escalão 3</t>
  </si>
  <si>
    <t>Cas particuliers</t>
  </si>
  <si>
    <t>Caso especial</t>
  </si>
  <si>
    <t>Sonderfall</t>
  </si>
  <si>
    <t>特殊情况</t>
  </si>
  <si>
    <t>Casos Especiais</t>
  </si>
  <si>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</si>
  <si>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</si>
  <si>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</si>
  <si>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</si>
  <si>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</si>
  <si>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</si>
  <si>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</si>
  <si>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</si>
  <si>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</si>
  <si>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</si>
  <si>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</si>
  <si>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 xml:space="preserve">这是一份剥削强迫劳动行业的清单，这些行业在《现代奴隶全球估测》（由国际劳工组织（ILO）“自由行走基金会（Walk Free Foundation）”与国际移民组织（IOM）于 2017 年共同发布）中被单独列出。 </t>
  </si>
  <si>
    <t xml:space="preserve">これは、『Global Estimates of Modern Slavery』（現代奴隷制度の世界推計）（ILO、Walk Free Foundation、IOM協賛、2017年）で個別に特定された強制労働搾取が行われているセクターのリストです。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</si>
  <si>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Foundation, em parceria com a IOM, 2017). </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</si>
  <si>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</si>
  <si>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</si>
  <si>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</si>
  <si>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</si>
  <si>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</si>
  <si>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</si>
  <si>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Loi américaine sur les tarifs douaniers (US Tariff Act) :</t>
  </si>
  <si>
    <t>Ley Arancelaria de EE. UU.:</t>
  </si>
  <si>
    <t>US-Tarifgesetz:</t>
  </si>
  <si>
    <t>美国《关税法》：</t>
  </si>
  <si>
    <t>米国関税法：</t>
  </si>
  <si>
    <t>US Tariff Act:</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</si>
  <si>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</si>
  <si>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</si>
  <si>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</si>
  <si>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</si>
  <si>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</si>
  <si>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</si>
  <si>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Loi canadienne sur le tarif des douanes (Canada Customs Tariff Act) :</t>
  </si>
  <si>
    <t>Ley de Aranceles Aduaneros de Canadá:</t>
  </si>
  <si>
    <t>Kanadisches Zolltarifgesetz:</t>
  </si>
  <si>
    <t>加拿大《海关关税法》：</t>
  </si>
  <si>
    <t>カナダ関税法：</t>
  </si>
  <si>
    <t>Canada Customs Tariff Act:</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</si>
  <si>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</si>
  <si>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</si>
  <si>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</si>
  <si>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</si>
  <si>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</si>
  <si>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</si>
  <si>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</si>
  <si>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</si>
  <si>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</si>
  <si>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</si>
  <si>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</si>
  <si>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</si>
  <si>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</si>
  <si>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</si>
  <si>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</si>
  <si>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</si>
  <si>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</si>
  <si>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</si>
  <si>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</si>
  <si>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</si>
  <si>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</si>
  <si>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</si>
  <si>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</si>
  <si>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</si>
  <si>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</si>
  <si>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</si>
  <si>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</si>
  <si>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</si>
  <si>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</si>
  <si>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</si>
  <si>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</si>
  <si>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</si>
  <si>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</si>
  <si>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</si>
  <si>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</si>
  <si>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</si>
  <si>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</si>
  <si>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</si>
  <si>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</si>
  <si>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</si>
  <si>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</si>
  <si>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</si>
  <si>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</si>
  <si>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</si>
  <si>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</si>
  <si>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</si>
  <si>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</si>
  <si>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</si>
  <si>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</si>
  <si>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</si>
  <si>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</si>
  <si>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</si>
  <si>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</si>
  <si>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</si>
  <si>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</si>
  <si>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</si>
  <si>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</si>
  <si>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</si>
  <si>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</si>
  <si>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</si>
  <si>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Province de l'Anwei</t>
  </si>
  <si>
    <t>Provincia de Anhui</t>
  </si>
  <si>
    <t>Provinz Anwei</t>
  </si>
  <si>
    <t>安徽省</t>
  </si>
  <si>
    <t>Província de Anwei</t>
  </si>
  <si>
    <t>Ville de Pékin</t>
  </si>
  <si>
    <t>Ciudad de Beijing</t>
  </si>
  <si>
    <t>Stadt Beijing</t>
  </si>
  <si>
    <t>北京市</t>
  </si>
  <si>
    <t>Cidade de Pequim</t>
  </si>
  <si>
    <t>Province du Fujian</t>
  </si>
  <si>
    <t>Provincia de Fujian</t>
  </si>
  <si>
    <t>Provinz Fujian</t>
  </si>
  <si>
    <t>福建省</t>
  </si>
  <si>
    <t>Província de Fujian</t>
  </si>
  <si>
    <t>Province du Guangdong</t>
  </si>
  <si>
    <t>Provincia de Cantón</t>
  </si>
  <si>
    <t>Provinz Guangdong</t>
  </si>
  <si>
    <t>广东省</t>
  </si>
  <si>
    <t>Província de Cantão (Guangdong)</t>
  </si>
  <si>
    <t>Province du Hebei</t>
  </si>
  <si>
    <t>Provincia de Hebei</t>
  </si>
  <si>
    <t>Provinz Hebei</t>
  </si>
  <si>
    <t xml:space="preserve">河北省 </t>
  </si>
  <si>
    <t>Província de Hebei</t>
  </si>
  <si>
    <t>Province du Heilongjiang</t>
  </si>
  <si>
    <t>Provincia de Heilongjiang</t>
  </si>
  <si>
    <t>Provinz Heilongjiang</t>
  </si>
  <si>
    <t>黑龙江省</t>
  </si>
  <si>
    <t>Província de Heilongjiang</t>
  </si>
  <si>
    <t>Province du Henan</t>
  </si>
  <si>
    <t>Provincia de Henan</t>
  </si>
  <si>
    <t>Provinz Henan</t>
  </si>
  <si>
    <t>河南省</t>
  </si>
  <si>
    <t>Província de Honã (Henan)</t>
  </si>
  <si>
    <t>Province du Hubei</t>
  </si>
  <si>
    <t>Provincia de Hubei</t>
  </si>
  <si>
    <t>Provinz Hubei</t>
  </si>
  <si>
    <t>湖北省</t>
  </si>
  <si>
    <t>Província de Hubei</t>
  </si>
  <si>
    <t>Province du Hunan</t>
  </si>
  <si>
    <t>Provincia de Hunan</t>
  </si>
  <si>
    <t>Provinz Hunan</t>
  </si>
  <si>
    <t>湖南省</t>
  </si>
  <si>
    <t>Província de Hunan</t>
  </si>
  <si>
    <t>Province du Jiangsu</t>
  </si>
  <si>
    <t>Provincia de Jiangsu</t>
  </si>
  <si>
    <t>Provinz Jiangsu</t>
  </si>
  <si>
    <t>江苏省</t>
  </si>
  <si>
    <t>Província de Jiangsu</t>
  </si>
  <si>
    <t>Province du Jiangxi</t>
  </si>
  <si>
    <t>Provincia de Jiangxi</t>
  </si>
  <si>
    <t>Provinz Jiangxi</t>
  </si>
  <si>
    <t>江西省</t>
  </si>
  <si>
    <t>Província de Jiangxi</t>
  </si>
  <si>
    <t>Province du Jilin</t>
  </si>
  <si>
    <t>Provincia de Jilin</t>
  </si>
  <si>
    <t>Provinz Jilin</t>
  </si>
  <si>
    <t xml:space="preserve">吉林省 </t>
  </si>
  <si>
    <t>Província de Jilin</t>
  </si>
  <si>
    <t>Province du Liaoning</t>
  </si>
  <si>
    <t>Provincia de Liaoning</t>
  </si>
  <si>
    <t>Provinz Liaoning</t>
  </si>
  <si>
    <t>辽宁省</t>
  </si>
  <si>
    <t>Província de Liaoning</t>
  </si>
  <si>
    <t>Province du Shandong</t>
  </si>
  <si>
    <t>Provincia de Shandong</t>
  </si>
  <si>
    <t>Provinz Shandong</t>
  </si>
  <si>
    <t>山东省</t>
  </si>
  <si>
    <t>Província de Shandong</t>
  </si>
  <si>
    <t>Ville de Shanghai</t>
  </si>
  <si>
    <t>Ciudad de Shanghái</t>
  </si>
  <si>
    <t>Stadt Shanghai</t>
  </si>
  <si>
    <t xml:space="preserve">上海市 </t>
  </si>
  <si>
    <t>Cidade de Xangai</t>
  </si>
  <si>
    <t>Ville de Shenzhen</t>
  </si>
  <si>
    <t>Ciudad de Shenzhen</t>
  </si>
  <si>
    <t>Stadt Shenzhen</t>
  </si>
  <si>
    <t>深圳市</t>
  </si>
  <si>
    <t>Cidade de Shenzhen</t>
  </si>
  <si>
    <t>Ville de Tianjin</t>
  </si>
  <si>
    <t>Ciudad de Tianjin</t>
  </si>
  <si>
    <t>Stadt Tianjin</t>
  </si>
  <si>
    <t>天津市</t>
  </si>
  <si>
    <t>Cidade de Tianjin</t>
  </si>
  <si>
    <t>Province du Zhejiang</t>
  </si>
  <si>
    <t>Provincia de Zhejiang</t>
  </si>
  <si>
    <t>Provinz Zhejiang</t>
  </si>
  <si>
    <t>浙江省</t>
  </si>
  <si>
    <t>Província de Zhejiang</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</si>
  <si>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</si>
  <si>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</si>
  <si>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</si>
  <si>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</si>
  <si>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</si>
  <si>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</si>
  <si>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</si>
  <si>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</si>
  <si>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</si>
  <si>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</si>
  <si>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</si>
  <si>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</si>
  <si>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 xml:space="preserve">1-100 </t>
  </si>
  <si>
    <t xml:space="preserve">101-1 000 </t>
  </si>
  <si>
    <t xml:space="preserve">1 001-2 000 </t>
  </si>
  <si>
    <t xml:space="preserve">2 001-5 000 </t>
  </si>
  <si>
    <t xml:space="preserve">5 001-10 000 </t>
  </si>
  <si>
    <t xml:space="preserve">Plus de 10 000 </t>
  </si>
  <si>
    <t xml:space="preserve">101-1000 </t>
  </si>
  <si>
    <t xml:space="preserve">1001-2000 </t>
  </si>
  <si>
    <t xml:space="preserve">2001-5000 </t>
  </si>
  <si>
    <t xml:space="preserve">5001-10 000 </t>
  </si>
  <si>
    <t xml:space="preserve">Más de 10 000 </t>
  </si>
  <si>
    <t xml:space="preserve">1–100 </t>
  </si>
  <si>
    <t xml:space="preserve">101–1.000 </t>
  </si>
  <si>
    <t xml:space="preserve">1.001–2.000 </t>
  </si>
  <si>
    <t xml:space="preserve">2.001–5.000 </t>
  </si>
  <si>
    <t xml:space="preserve">5.001–10.000 </t>
  </si>
  <si>
    <t xml:space="preserve">Mehr als 10.000 </t>
  </si>
  <si>
    <t xml:space="preserve">10,000 以上 </t>
  </si>
  <si>
    <t>1～100人</t>
  </si>
  <si>
    <t>101～1,000人</t>
  </si>
  <si>
    <t>1,001～2,000人</t>
  </si>
  <si>
    <t xml:space="preserve">2,001～5,000人 </t>
  </si>
  <si>
    <t>5,001～10,000人</t>
  </si>
  <si>
    <t xml:space="preserve">10,000人超 </t>
  </si>
  <si>
    <t xml:space="preserve">5001-10 000 </t>
  </si>
  <si>
    <t xml:space="preserve">Mais de 10 000 </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</si>
  <si>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</si>
  <si>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</si>
  <si>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</si>
  <si>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</si>
  <si>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</si>
  <si>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</si>
  <si>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</si>
  <si>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</si>
  <si>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</si>
  <si>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</si>
  <si>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</si>
  <si>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</si>
  <si>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Unknown</t>
  </si>
  <si>
    <t>Inconnu</t>
  </si>
  <si>
    <t>不明</t>
  </si>
  <si>
    <t>Desconhecido</t>
  </si>
  <si>
    <t>段階分類</t>
  </si>
  <si>
    <t>第一段階</t>
  </si>
  <si>
    <t>第二段階</t>
  </si>
  <si>
    <t>第二監視リスト</t>
  </si>
  <si>
    <t>第三段階</t>
  </si>
  <si>
    <t>特例</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</si>
  <si>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</si>
  <si>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</si>
  <si>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</si>
  <si>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</si>
  <si>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</si>
  <si>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</si>
  <si>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</si>
  <si>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</si>
  <si>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</si>
  <si>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</si>
  <si>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</si>
  <si>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</si>
  <si>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Argentine</t>
  </si>
  <si>
    <t>Argentinien</t>
  </si>
  <si>
    <t>阿根廷</t>
  </si>
  <si>
    <t>アルゼンチン</t>
  </si>
  <si>
    <t>Australie</t>
  </si>
  <si>
    <t>Australien</t>
  </si>
  <si>
    <t>澳大利亚</t>
  </si>
  <si>
    <t>オーストラリア</t>
  </si>
  <si>
    <t>Austrália</t>
  </si>
  <si>
    <t>Autriche</t>
  </si>
  <si>
    <t>Österreich</t>
  </si>
  <si>
    <t>奥地利</t>
  </si>
  <si>
    <t>オーストリア</t>
  </si>
  <si>
    <t>Áustria</t>
  </si>
  <si>
    <t>巴哈马</t>
  </si>
  <si>
    <t>バハマ</t>
  </si>
  <si>
    <t>Bahreïn</t>
  </si>
  <si>
    <t>Baréin</t>
  </si>
  <si>
    <t>巴林</t>
  </si>
  <si>
    <t>バーレーン</t>
  </si>
  <si>
    <t>Bahrein</t>
  </si>
  <si>
    <t>Belgique</t>
  </si>
  <si>
    <t>Bélgica</t>
  </si>
  <si>
    <t>Belgien</t>
  </si>
  <si>
    <t>比利时</t>
  </si>
  <si>
    <t>ベルギー</t>
  </si>
  <si>
    <t>Canadá</t>
  </si>
  <si>
    <t>Kanada</t>
  </si>
  <si>
    <t>加拿大</t>
  </si>
  <si>
    <t>カナダ</t>
  </si>
  <si>
    <t>Chili</t>
  </si>
  <si>
    <t>智利</t>
  </si>
  <si>
    <t>チリ</t>
  </si>
  <si>
    <t>Colombie</t>
  </si>
  <si>
    <t>Kolumbien</t>
  </si>
  <si>
    <t>哥伦比亚</t>
  </si>
  <si>
    <t>コロンビア</t>
  </si>
  <si>
    <t>Colômbia</t>
  </si>
  <si>
    <t>Chypre</t>
  </si>
  <si>
    <t>Chipre</t>
  </si>
  <si>
    <t>Zypern</t>
  </si>
  <si>
    <t>塞浦路斯</t>
  </si>
  <si>
    <t>キプロス</t>
  </si>
  <si>
    <t>République tchèque</t>
  </si>
  <si>
    <t>República Checa</t>
  </si>
  <si>
    <t>Tschechische Republik</t>
  </si>
  <si>
    <t>捷克共和国</t>
  </si>
  <si>
    <t>チェコ共和国</t>
  </si>
  <si>
    <t>Estonie</t>
  </si>
  <si>
    <t>Estland</t>
  </si>
  <si>
    <t>爱沙尼亚</t>
  </si>
  <si>
    <t>エストニア</t>
  </si>
  <si>
    <t>Estónia</t>
  </si>
  <si>
    <t>埃斯瓦蒂尼</t>
  </si>
  <si>
    <t>エスワティニ</t>
  </si>
  <si>
    <t>Finlande</t>
  </si>
  <si>
    <t>Finlandia</t>
  </si>
  <si>
    <t>Finnland</t>
  </si>
  <si>
    <t>芬兰</t>
  </si>
  <si>
    <t>フィンランド</t>
  </si>
  <si>
    <t>Finlândia</t>
  </si>
  <si>
    <t>Francia</t>
  </si>
  <si>
    <t>Frankreich</t>
  </si>
  <si>
    <t>法国</t>
  </si>
  <si>
    <t>フランス</t>
  </si>
  <si>
    <t>França</t>
  </si>
  <si>
    <t>Géorgie</t>
  </si>
  <si>
    <t>Georgien</t>
  </si>
  <si>
    <t>格鲁吉亚</t>
  </si>
  <si>
    <t>グルジア</t>
  </si>
  <si>
    <t>Geórgia</t>
  </si>
  <si>
    <t>Guyane</t>
  </si>
  <si>
    <t>圭亚那</t>
  </si>
  <si>
    <t>ガイアナ</t>
  </si>
  <si>
    <t>Guiana</t>
  </si>
  <si>
    <t>Israël</t>
  </si>
  <si>
    <t>以色列</t>
  </si>
  <si>
    <t>イスラエル</t>
  </si>
  <si>
    <t>Japon</t>
  </si>
  <si>
    <t>Japón</t>
  </si>
  <si>
    <t>日本</t>
  </si>
  <si>
    <t>Japão</t>
  </si>
  <si>
    <t>Corée du Sud</t>
  </si>
  <si>
    <t>Corea del Sur</t>
  </si>
  <si>
    <t>Korea Süd</t>
  </si>
  <si>
    <t>韩国</t>
  </si>
  <si>
    <t>韓国</t>
  </si>
  <si>
    <t>Coreia do Sul</t>
  </si>
  <si>
    <t>Kirghizstan</t>
  </si>
  <si>
    <t>Kirgisistan</t>
  </si>
  <si>
    <t>吉尔吉斯斯坦</t>
  </si>
  <si>
    <t>キルギス</t>
  </si>
  <si>
    <t>Quirguistão</t>
  </si>
  <si>
    <t>Lituanie</t>
  </si>
  <si>
    <t>Lituania</t>
  </si>
  <si>
    <t>Litauen</t>
  </si>
  <si>
    <t>立陶宛</t>
  </si>
  <si>
    <t>リトアニア</t>
  </si>
  <si>
    <t>Lituânia</t>
  </si>
  <si>
    <t>Luxemburgo</t>
  </si>
  <si>
    <t>Luxemburg</t>
  </si>
  <si>
    <t>卢森堡</t>
  </si>
  <si>
    <t>ルクセンブルク</t>
  </si>
  <si>
    <t>Pays-Bas</t>
  </si>
  <si>
    <t>Países Bajos</t>
  </si>
  <si>
    <t>Niederlande</t>
  </si>
  <si>
    <t>荷兰</t>
  </si>
  <si>
    <t>オランダ</t>
  </si>
  <si>
    <t>Países Baixos</t>
  </si>
  <si>
    <t>Nouvelle-Zélande</t>
  </si>
  <si>
    <t>Nueva Zelanda</t>
  </si>
  <si>
    <t>Neuseeland</t>
  </si>
  <si>
    <t>新西兰</t>
  </si>
  <si>
    <t>ニュージーランド</t>
  </si>
  <si>
    <t>Nova Zelândia</t>
  </si>
  <si>
    <t>Macédoine du Nord</t>
  </si>
  <si>
    <t>República de Macedonia</t>
  </si>
  <si>
    <t>Nord-Mazedonien</t>
  </si>
  <si>
    <t>北马其顿</t>
  </si>
  <si>
    <t>北マケドニア</t>
  </si>
  <si>
    <t>Macedónia do Norte</t>
  </si>
  <si>
    <t>Norvège</t>
  </si>
  <si>
    <t>Noruega</t>
  </si>
  <si>
    <t>Norwegen</t>
  </si>
  <si>
    <t>挪威</t>
  </si>
  <si>
    <t>ノルウェー</t>
  </si>
  <si>
    <t>Filipinas</t>
  </si>
  <si>
    <t>Philippinen</t>
  </si>
  <si>
    <t>菲律宾</t>
  </si>
  <si>
    <t>フィリピン</t>
  </si>
  <si>
    <t>葡萄牙</t>
  </si>
  <si>
    <t>ポルトガル</t>
  </si>
  <si>
    <t>Slovénie</t>
  </si>
  <si>
    <t>Eslovenia</t>
  </si>
  <si>
    <t>Slowenien</t>
  </si>
  <si>
    <t>斯洛文尼亚</t>
  </si>
  <si>
    <t>スロベニア</t>
  </si>
  <si>
    <t>Eslovénia</t>
  </si>
  <si>
    <t>Espagne</t>
  </si>
  <si>
    <t>España</t>
  </si>
  <si>
    <t>Spanien</t>
  </si>
  <si>
    <t>西班牙</t>
  </si>
  <si>
    <t>スペイン</t>
  </si>
  <si>
    <t>Espanha</t>
  </si>
  <si>
    <t>Suède</t>
  </si>
  <si>
    <t>Suecia</t>
  </si>
  <si>
    <t>Schweden</t>
  </si>
  <si>
    <t>瑞典</t>
  </si>
  <si>
    <t>スウェーデン</t>
  </si>
  <si>
    <t>Suécia</t>
  </si>
  <si>
    <t>Suisse</t>
  </si>
  <si>
    <t>Suiza</t>
  </si>
  <si>
    <t>Schweiz</t>
  </si>
  <si>
    <t>瑞士</t>
  </si>
  <si>
    <t>スイス</t>
  </si>
  <si>
    <t>Suíça</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</si>
  <si>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</si>
  <si>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</si>
  <si>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</si>
  <si>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</si>
  <si>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</si>
  <si>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</si>
  <si>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États-Unis d'Amérique</t>
  </si>
  <si>
    <t>Estados Unidos de América</t>
  </si>
  <si>
    <t>Vereinigte Staaten von Amerika</t>
  </si>
  <si>
    <t>美利坚合众国</t>
  </si>
  <si>
    <t>アメリカ合衆国</t>
  </si>
  <si>
    <t>Estados Unidos da América</t>
  </si>
  <si>
    <t>瓦努阿图</t>
  </si>
  <si>
    <t>バヌアツ</t>
  </si>
  <si>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</si>
  <si>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</si>
  <si>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</si>
  <si>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</si>
  <si>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</si>
  <si>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 xml:space="preserve">Indique em quais destes países a sua organização opera selecionando "Sim" no menu pendente junto a cada país aplicável. </t>
  </si>
  <si>
    <t>該当する各国の横にあるドロップダウンメニューで「はい」を選択して、貴組織が事業を行っている国を示してください。</t>
  </si>
  <si>
    <t>記載されている国は、米国務省2020年人身取引報告書（毎年更新）に準じ、第一、第二、第二監視リスト、第三、特例という段階に分類されています。</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</si>
  <si>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</si>
  <si>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</si>
  <si>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</si>
  <si>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</si>
  <si>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</si>
  <si>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</si>
  <si>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
  </si>
  <si>
    <t>Use this tab to select your organization’s countries/jurisdictions of operation as required by Question 1.</t>
  </si>
  <si>
    <t>Use this tab to select the sectors relevant to your organization and suppliers, as required by Question 2</t>
  </si>
  <si>
    <t>Source Countries Tab</t>
  </si>
  <si>
    <t xml:space="preserve">Use this tab to select the source countries in which your organization produces and/or sources the good(s) covered by this Declaration. </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</si>
  <si>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</si>
  <si>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Sector</t>
  </si>
  <si>
    <t>Good</t>
  </si>
  <si>
    <t>Agriculture</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</si>
  <si>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</si>
  <si>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</si>
  <si>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</si>
  <si>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</si>
  <si>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</si>
  <si>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</si>
  <si>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</si>
  <si>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</si>
  <si>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</si>
  <si>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</si>
  <si>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</si>
  <si>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</si>
  <si>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</si>
  <si>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</si>
  <si>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</si>
  <si>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</si>
  <si>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</si>
  <si>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</si>
  <si>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</si>
  <si>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</si>
  <si>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</si>
  <si>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</si>
  <si>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</si>
  <si>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</si>
  <si>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</si>
  <si>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</si>
  <si>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</si>
  <si>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</si>
  <si>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</si>
  <si>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</si>
  <si>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</si>
  <si>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</si>
  <si>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</si>
  <si>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</si>
  <si>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</si>
  <si>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</si>
  <si>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</si>
  <si>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</si>
  <si>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</si>
  <si>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</si>
  <si>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</si>
  <si>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</si>
  <si>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</si>
  <si>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</si>
  <si>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</si>
  <si>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</si>
  <si>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</si>
  <si>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</si>
  <si>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</si>
  <si>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</si>
  <si>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</si>
  <si>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</si>
  <si>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</si>
  <si>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</si>
  <si>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</si>
  <si>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</si>
  <si>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</si>
  <si>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</si>
  <si>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</si>
  <si>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</si>
  <si>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</si>
  <si>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</si>
  <si>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</si>
  <si>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</si>
  <si>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</si>
  <si>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</si>
  <si>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</si>
  <si>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</si>
  <si>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</si>
  <si>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</si>
  <si>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</si>
  <si>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</si>
  <si>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</si>
  <si>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</si>
  <si>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</si>
  <si>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</si>
  <si>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</si>
  <si>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</si>
  <si>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</si>
  <si>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</si>
  <si>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</si>
  <si>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</si>
  <si>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</si>
  <si>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</si>
  <si>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</si>
  <si>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</si>
  <si>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</si>
  <si>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</si>
  <si>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</si>
  <si>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</si>
  <si>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</si>
  <si>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</si>
  <si>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</si>
  <si>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</si>
  <si>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</si>
  <si>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</si>
  <si>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</si>
  <si>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</si>
  <si>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</si>
  <si>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</si>
  <si>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</si>
  <si>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</si>
  <si>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</si>
  <si>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</si>
  <si>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</si>
  <si>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</si>
  <si>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</si>
  <si>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</si>
  <si>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</si>
  <si>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</si>
  <si>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</si>
  <si>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</si>
  <si>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</si>
  <si>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</si>
  <si>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</si>
  <si>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</si>
  <si>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</si>
  <si>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</si>
  <si>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</si>
  <si>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</si>
  <si>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</si>
  <si>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</si>
  <si>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</si>
  <si>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</si>
  <si>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</si>
  <si>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</si>
  <si>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</si>
  <si>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</si>
  <si>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</si>
  <si>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</si>
  <si>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</si>
  <si>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</si>
  <si>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</si>
  <si>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</si>
  <si>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</si>
  <si>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</si>
  <si>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</si>
  <si>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</si>
  <si>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</si>
  <si>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</si>
  <si>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</si>
  <si>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</si>
  <si>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</si>
  <si>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</si>
  <si>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</si>
  <si>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</si>
  <si>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</si>
  <si>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</si>
  <si>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</si>
  <si>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</si>
  <si>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</si>
  <si>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</si>
  <si>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</si>
  <si>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</si>
  <si>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</si>
  <si>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</si>
  <si>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</si>
  <si>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</si>
  <si>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</si>
  <si>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</si>
  <si>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slavery and human trafficking</t>
  </si>
  <si>
    <t>child labour</t>
  </si>
  <si>
    <t>slavery, human trafficking and child labour</t>
  </si>
  <si>
    <t>Where does your organization have operations? Please select all countries/jurisdictions that apply on the 'Countries tab'.</t>
  </si>
  <si>
    <t>Heightened due diligence</t>
  </si>
  <si>
    <t>Enhanced due diligence</t>
  </si>
  <si>
    <t>Basic due diligence</t>
  </si>
  <si>
    <t>Does your organization produce and/or source (directly or indirectly) the good(s) covered by this Declaration?</t>
  </si>
  <si>
    <t>Produce</t>
  </si>
  <si>
    <t>Source</t>
  </si>
  <si>
    <t>Produce and Source</t>
  </si>
  <si>
    <t>Neither - my organization's product(s) do not contain this good</t>
  </si>
  <si>
    <t>Some</t>
  </si>
  <si>
    <t>N/A - my organization does not source (directly or indirectly) this good</t>
  </si>
  <si>
    <t>Does your organization produce and/or source (directly or indirectly) the good(s) covered by this Declaration in any of the source countries listed in the 'Source Countries tab'? Please select all countries that apply on the 'Source Countries tab'.</t>
  </si>
  <si>
    <t>Country/Jurisdiction</t>
  </si>
  <si>
    <t>My Organization Produces This Good in this Source Country/Jurisdiction</t>
  </si>
  <si>
    <t>Burma</t>
  </si>
  <si>
    <t>Bolivia</t>
  </si>
  <si>
    <t>Iran</t>
  </si>
  <si>
    <t>North Korea</t>
  </si>
  <si>
    <t>Russia</t>
  </si>
  <si>
    <t>Tanzania</t>
  </si>
  <si>
    <t>Democratic Republic of the Congo</t>
  </si>
  <si>
    <t>Kyrgyz Republic</t>
  </si>
  <si>
    <t>Venezuela</t>
  </si>
  <si>
    <t>Oil (palm)</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</si>
  <si>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</si>
  <si>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workers have the right to form and join trade unions of their own choosing, to bargain collectively, and to engage in peaceful assembly in conformance with local law?</t>
  </si>
  <si>
    <t>Proof of risk assessment required</t>
  </si>
  <si>
    <t>Your supply chain for the good(s) covered by this Declaration?</t>
  </si>
  <si>
    <t>N/A - my organization's product(s) do not contain this good</t>
  </si>
  <si>
    <t>Proof of risk response required</t>
  </si>
  <si>
    <t xml:space="preserve">What percentage of relevant suppliers have provided a response to your due diligence survey, such as the Slavery and Trafficking Risk Template (STRT)? </t>
  </si>
  <si>
    <t>Greater than 90%</t>
  </si>
  <si>
    <t>Greater than 75%</t>
  </si>
  <si>
    <t>Greater than 50%</t>
  </si>
  <si>
    <t>50% or less</t>
  </si>
  <si>
    <t>None</t>
  </si>
  <si>
    <t>Do your workers who have direct responsibility for supply chain management and recruitment receive training on how to mitigate risk on the topic(s) covered by this Declaration?</t>
  </si>
  <si>
    <t>Does your organization have a process for workers and agents to report, without fear of retaliation, matters related to the topic(s) covered by this Declaration?</t>
  </si>
  <si>
    <t>Does your organization maintain internal accountability standards and procedures to respond to a failure by workers and agents to meet organization policies on the topic(s) covered by this Declaration?</t>
  </si>
  <si>
    <t>Does your organization publicly disclose information on the topic(s) covered by this Declaration? Note: Public disclosures may be compiled to comply with legal or regulatory obligations.</t>
  </si>
  <si>
    <t>g</t>
  </si>
  <si>
    <t xml:space="preserve">Please indicate which of these countries/jurisdictions your organization operates in by selecting 'Yes' in the dropdown menu next to each applicable country/jurisdiction.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</si>
  <si>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</si>
  <si>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Children's Rights in the Workplace Index</t>
  </si>
  <si>
    <t>Unranked</t>
  </si>
  <si>
    <t>Andorra</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</si>
  <si>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</si>
  <si>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</si>
  <si>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</si>
  <si>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</si>
  <si>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</si>
  <si>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</si>
  <si>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</si>
  <si>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</si>
  <si>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</si>
  <si>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</si>
  <si>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</si>
  <si>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</si>
  <si>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</si>
  <si>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</si>
  <si>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</si>
  <si>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</si>
  <si>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</si>
  <si>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</si>
  <si>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</si>
  <si>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Dominica</t>
  </si>
  <si>
    <t>Grenada</t>
  </si>
  <si>
    <t>Kiribati</t>
  </si>
  <si>
    <t>Liechtenstein</t>
  </si>
  <si>
    <t>Monaco</t>
  </si>
  <si>
    <t>Nauru</t>
  </si>
  <si>
    <t>Palestine (State of)</t>
  </si>
  <si>
    <t>Saint Kitts and Nevis</t>
  </si>
  <si>
    <t>Samoa</t>
  </si>
  <si>
    <t>San Marino</t>
  </si>
  <si>
    <t>Sao Tome and Principe</t>
  </si>
  <si>
    <t>Tuvalu</t>
  </si>
  <si>
    <t xml:space="preserve">Tier 2  </t>
  </si>
  <si>
    <t xml:space="preserve">The list of goods and their source countries are those known to be produced by child labor or forced labor in violation of international standards according to the US Department of Labor's Bureau of International Labor Affairs (ILAB) 2020 List of Goods Produced by Child Labor or Forced Labor (updated biannually) and List of Products Produced by Forced or Indentured Child Labor (updated as needed).    </t>
  </si>
  <si>
    <t>Maintenance and repair of motor vehicles</t>
  </si>
  <si>
    <t>Transportation</t>
  </si>
  <si>
    <t xml:space="preserve">This is a list of sectors of forced labor exploitation that were separately identified in the Global Estimates of Modern Slavery (ILO, Walk Free Foundation in partnership with IOM, 2017) and child labour exploitation that were separately identified in Child Labour: Global Estimates 2020, Trends and the Road Forward (ILO and UNICEF, 2021)    </t>
  </si>
  <si>
    <t xml:space="preserve">For Question 2 on the 'Declaration' tab: </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</si>
  <si>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</si>
  <si>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</si>
  <si>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Åpenhetsloven (Norwegian Transparency Act)</t>
  </si>
  <si>
    <t>Lieferkettensorgfaltspflichtengesetz (German Act on Corporate Due Diligence Obligations in Supply Chains)</t>
  </si>
  <si>
    <t>Wet Zorgplicht Kinderarbeid (Dutch Child Labour Due Diligence Law)</t>
  </si>
  <si>
    <t>The Norwegian Transparency Act imposes an obligation on certain large and mid-size companies operating in Norway to exercise due diligence to ensure that there are no violations of human rights in their own business operations and in the supply chain.</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</si>
  <si>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</si>
  <si>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The Dutch Child Labour Due Diligence law imposes an obligation on companies supplying goods and services to end users in the Netherlands to exercise due diligence to ensure that these goods or services were not created using child labour.</t>
  </si>
  <si>
    <t>My organization produces this good in:</t>
  </si>
  <si>
    <t>My organization sources (directly or indirectly) this good from:</t>
  </si>
  <si>
    <t>Does your organization identify and assess risks on the topic(s) covered by this Declaration on an ongoing basis and taking into account risks arising from particular operating contexts in:</t>
  </si>
  <si>
    <t>Please make your selection on the 'Countries' tab</t>
  </si>
  <si>
    <t>Required</t>
  </si>
  <si>
    <t>™2022</t>
  </si>
  <si>
    <t>Please indicate which sectors your organization has operations in by selecting 'Yes' in the dropdown menu next to each applicable industry.</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</si>
  <si>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t>
  </si>
  <si>
    <t>Uyghur Forced Labor Prevention Act (United States)</t>
  </si>
  <si>
    <t>This Act aims to ensure that goods made with forced labor in the Xinjiang Uyghur Autonomous Region of the People's Republic of China do not enter the United States market, and for other purposes.</t>
  </si>
  <si>
    <t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t>
  </si>
  <si>
    <t>My Organization Sources (Directly or Indirectly) This Good from this Source Country/Jurisdiction. Sourcing Refers to the Location in which the Good is Mined, Grown or Manufactured</t>
  </si>
  <si>
    <t>N/A</t>
  </si>
  <si>
    <t>Does your organization have a direct relationship with the supplier(s) growing, mining or manufacturing the good(s) covered by this Declaration?</t>
  </si>
  <si>
    <t xml:space="preserve">What is the age of your youngest worker or agent? </t>
  </si>
  <si>
    <t>14 and younger</t>
  </si>
  <si>
    <t>15 to 18</t>
  </si>
  <si>
    <t>older than 18</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</si>
  <si>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</si>
  <si>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</si>
  <si>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engaging in child labor? Child labor constitutes work performed by a person under the age for completing compulsory schooling, and in general not less than 15 years.</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</si>
  <si>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</si>
  <si>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Does your organization have processes in place to provide for or participate in remedy when there is an adverse impact related to the topic(s) covered by this Declaration?</t>
  </si>
  <si>
    <t>Proof of remedy process required</t>
  </si>
  <si>
    <t>Number selected:</t>
  </si>
  <si>
    <t>Goods scope 1:</t>
  </si>
  <si>
    <t>Goods scope 2:</t>
  </si>
  <si>
    <t>Goods scope 3:</t>
  </si>
  <si>
    <t>Goods scope 4:</t>
  </si>
  <si>
    <t>Goods scope 5:</t>
  </si>
  <si>
    <t>Topics scope:</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</si>
  <si>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</si>
  <si>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</si>
  <si>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</si>
  <si>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</si>
  <si>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</si>
  <si>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</si>
  <si>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</si>
  <si>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Questions 11-13: Policy</t>
  </si>
  <si>
    <t>Questions 11 et 13 : Politique</t>
  </si>
  <si>
    <t>Preguntas 11-13: Políticas</t>
  </si>
  <si>
    <t>Fragen 11-13: Richtlinie</t>
  </si>
  <si>
    <t>问题11-13：政策</t>
  </si>
  <si>
    <t>質問11～13：方針</t>
  </si>
  <si>
    <t>Questões 11-13: Política</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</si>
  <si>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</si>
  <si>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</si>
  <si>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</si>
  <si>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</si>
  <si>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</si>
  <si>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</si>
  <si>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</si>
  <si>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</si>
  <si>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</si>
  <si>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</si>
  <si>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</si>
  <si>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</si>
  <si>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</si>
  <si>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</si>
  <si>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Question 23: Training</t>
  </si>
  <si>
    <t>Question 23 : Formation</t>
  </si>
  <si>
    <t>Pregunta 23: Capacitación</t>
  </si>
  <si>
    <t>Frage 23: Schulung</t>
  </si>
  <si>
    <t>问题23：培训</t>
  </si>
  <si>
    <t>質問23：研修</t>
  </si>
  <si>
    <t>Questão 23: Formação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</si>
  <si>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</si>
  <si>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</si>
  <si>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</si>
  <si>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</si>
  <si>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</si>
  <si>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</si>
  <si>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</si>
  <si>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不适用</t>
  </si>
  <si>
    <t>該当なし</t>
  </si>
  <si>
    <t>h</t>
  </si>
  <si>
    <t>If you answered 'Yes' to Question 18, does your organization respond to the identified risk on an ongoing basis, using this to drive continual improvement?</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</si>
  <si>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</si>
  <si>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</si>
  <si>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</si>
  <si>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</si>
  <si>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</si>
  <si>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</si>
  <si>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</si>
  <si>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</si>
  <si>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</si>
  <si>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</si>
  <si>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</si>
  <si>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</si>
  <si>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</si>
  <si>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</si>
  <si>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</si>
  <si>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</si>
  <si>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</si>
  <si>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</si>
  <si>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</si>
  <si>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</si>
  <si>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</si>
  <si>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</si>
  <si>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</si>
  <si>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</si>
  <si>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</si>
  <si>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</si>
  <si>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</si>
  <si>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</si>
  <si>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</si>
  <si>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</si>
  <si>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</si>
  <si>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</si>
  <si>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</si>
  <si>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</si>
  <si>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</si>
  <si>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</si>
  <si>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</si>
  <si>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</si>
  <si>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</si>
  <si>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</si>
  <si>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</si>
  <si>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</si>
  <si>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</si>
  <si>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</si>
  <si>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</si>
  <si>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</si>
  <si>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</si>
  <si>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</si>
  <si>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</si>
  <si>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</si>
  <si>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</si>
  <si>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</si>
  <si>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</si>
  <si>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</si>
  <si>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</si>
  <si>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</si>
  <si>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</si>
  <si>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</si>
  <si>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</si>
  <si>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</si>
  <si>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</si>
  <si>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</si>
  <si>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</si>
  <si>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</si>
  <si>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</si>
  <si>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</si>
  <si>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</si>
  <si>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</si>
  <si>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</si>
  <si>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</si>
  <si>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</si>
  <si>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</si>
  <si>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</si>
  <si>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</si>
  <si>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</si>
  <si>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</si>
  <si>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</si>
  <si>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</si>
  <si>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</si>
  <si>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</si>
  <si>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</si>
  <si>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</si>
  <si>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</si>
  <si>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</si>
  <si>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</si>
  <si>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</si>
  <si>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</si>
  <si>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</si>
  <si>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</si>
  <si>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</si>
  <si>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</si>
  <si>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</si>
  <si>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</si>
  <si>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</si>
  <si>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</si>
  <si>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</si>
  <si>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</si>
  <si>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</si>
  <si>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</si>
  <si>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</si>
  <si>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</si>
  <si>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</si>
  <si>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</si>
  <si>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</si>
  <si>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</si>
  <si>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</si>
  <si>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</si>
  <si>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</si>
  <si>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</si>
  <si>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</si>
  <si>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</si>
  <si>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</si>
  <si>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</si>
  <si>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</si>
  <si>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</si>
  <si>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</si>
  <si>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</si>
  <si>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</si>
  <si>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</si>
  <si>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</si>
  <si>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</si>
  <si>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</si>
  <si>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</si>
  <si>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</si>
  <si>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</si>
  <si>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</si>
  <si>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</si>
  <si>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</si>
  <si>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</si>
  <si>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</si>
  <si>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</si>
  <si>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</si>
  <si>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</si>
  <si>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</si>
  <si>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</si>
  <si>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</si>
  <si>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</si>
  <si>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</si>
  <si>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</si>
  <si>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</si>
  <si>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</si>
  <si>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</si>
  <si>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</si>
  <si>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</si>
  <si>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</si>
  <si>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</si>
  <si>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</si>
  <si>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</si>
  <si>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</si>
  <si>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</si>
  <si>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</si>
  <si>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</si>
  <si>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</si>
  <si>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</si>
  <si>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</si>
  <si>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</si>
  <si>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</si>
  <si>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</si>
  <si>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</si>
  <si>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</si>
  <si>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</si>
  <si>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</si>
  <si>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</si>
  <si>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</si>
  <si>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</si>
  <si>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</si>
  <si>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</si>
  <si>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</si>
  <si>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</si>
  <si>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</si>
  <si>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</si>
  <si>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</si>
  <si>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</si>
  <si>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</si>
  <si>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</si>
  <si>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</si>
  <si>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</si>
  <si>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</si>
  <si>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</si>
  <si>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</si>
  <si>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</si>
  <si>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</si>
  <si>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</si>
  <si>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</si>
  <si>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</si>
  <si>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</si>
  <si>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</si>
  <si>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</si>
  <si>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</si>
  <si>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</si>
  <si>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</si>
  <si>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</si>
  <si>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</si>
  <si>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</si>
  <si>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</si>
  <si>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</si>
  <si>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</si>
  <si>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</si>
  <si>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</si>
  <si>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</si>
  <si>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</si>
  <si>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</si>
  <si>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</si>
  <si>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</si>
  <si>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</si>
  <si>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</si>
  <si>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</si>
  <si>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</si>
  <si>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</si>
  <si>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</si>
  <si>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</si>
  <si>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</si>
  <si>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</si>
  <si>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</si>
  <si>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</si>
  <si>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</si>
  <si>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</si>
  <si>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</si>
  <si>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</si>
  <si>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</si>
  <si>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</si>
  <si>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</si>
  <si>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</si>
  <si>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</si>
  <si>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</si>
  <si>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</si>
  <si>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</si>
  <si>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</si>
  <si>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</si>
  <si>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</si>
  <si>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</si>
  <si>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</si>
  <si>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</si>
  <si>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</si>
  <si>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</si>
  <si>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</si>
  <si>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</si>
  <si>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</si>
  <si>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</si>
  <si>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</si>
  <si>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</si>
  <si>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</si>
  <si>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</si>
  <si>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</si>
  <si>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</si>
  <si>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</si>
  <si>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</si>
  <si>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</si>
  <si>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</si>
  <si>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</si>
  <si>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</si>
  <si>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</si>
  <si>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</si>
  <si>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</si>
  <si>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</si>
  <si>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</si>
  <si>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</si>
  <si>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</si>
  <si>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</si>
  <si>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</si>
  <si>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</si>
  <si>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</si>
  <si>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</si>
  <si>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</si>
  <si>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</si>
  <si>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</si>
  <si>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Huile (de palme)</t>
  </si>
  <si>
    <t>Aceite (palma)</t>
  </si>
  <si>
    <t>Öl (Palme)</t>
  </si>
  <si>
    <t>油（棕榈油）</t>
  </si>
  <si>
    <t>油（ヤシ）</t>
  </si>
  <si>
    <t>Óleo (palma)</t>
  </si>
  <si>
    <t>Olivas</t>
  </si>
  <si>
    <t>Oliven</t>
  </si>
  <si>
    <t>橄榄</t>
  </si>
  <si>
    <t>オリーブ</t>
  </si>
  <si>
    <t>Azeitonas</t>
  </si>
  <si>
    <t>Oignons</t>
  </si>
  <si>
    <t>Cebollas</t>
  </si>
  <si>
    <t>Zwiebeln</t>
  </si>
  <si>
    <t>洋葱</t>
  </si>
  <si>
    <t>玉ねぎ</t>
  </si>
  <si>
    <t>Cebolas</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</si>
  <si>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</si>
  <si>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</si>
  <si>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</si>
  <si>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</si>
  <si>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</si>
  <si>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</si>
  <si>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</si>
  <si>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</si>
  <si>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</si>
  <si>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</si>
  <si>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</si>
  <si>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</si>
  <si>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</si>
  <si>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</si>
  <si>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</si>
  <si>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</si>
  <si>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</si>
  <si>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</si>
  <si>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</si>
  <si>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</si>
  <si>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</si>
  <si>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</si>
  <si>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</si>
  <si>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</si>
  <si>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</si>
  <si>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</si>
  <si>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</si>
  <si>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</si>
  <si>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</si>
  <si>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</si>
  <si>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</si>
  <si>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</si>
  <si>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</si>
  <si>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</si>
  <si>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</si>
  <si>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</si>
  <si>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</si>
  <si>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</si>
  <si>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</si>
  <si>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</si>
  <si>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</si>
  <si>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</si>
  <si>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</si>
  <si>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</si>
  <si>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</si>
  <si>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</si>
  <si>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</si>
  <si>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</si>
  <si>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</si>
  <si>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</si>
  <si>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</si>
  <si>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</si>
  <si>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</si>
  <si>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</si>
  <si>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</si>
  <si>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</si>
  <si>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</si>
  <si>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</si>
  <si>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</si>
  <si>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</si>
  <si>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</si>
  <si>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</si>
  <si>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</si>
  <si>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</si>
  <si>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</si>
  <si>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</si>
  <si>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</si>
  <si>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</si>
  <si>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</si>
  <si>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</si>
  <si>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</si>
  <si>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</si>
  <si>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</si>
  <si>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</si>
  <si>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</si>
  <si>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</si>
  <si>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</si>
  <si>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</si>
  <si>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</si>
  <si>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</si>
  <si>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</si>
  <si>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</si>
  <si>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</si>
  <si>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</si>
  <si>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</si>
  <si>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</si>
  <si>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</si>
  <si>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</si>
  <si>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</si>
  <si>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</si>
  <si>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</si>
  <si>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</si>
  <si>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</si>
  <si>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</si>
  <si>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</si>
  <si>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</si>
  <si>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</si>
  <si>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</si>
  <si>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</si>
  <si>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</si>
  <si>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</si>
  <si>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</si>
  <si>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</si>
  <si>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</si>
  <si>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</si>
  <si>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</si>
  <si>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</si>
  <si>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</si>
  <si>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</si>
  <si>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</si>
  <si>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</si>
  <si>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</si>
  <si>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</si>
  <si>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</si>
  <si>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</si>
  <si>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</si>
  <si>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</si>
  <si>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</si>
  <si>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</si>
  <si>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</si>
  <si>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</si>
  <si>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</si>
  <si>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</si>
  <si>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</si>
  <si>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</si>
  <si>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</si>
  <si>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</si>
  <si>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</si>
  <si>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</si>
  <si>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</si>
  <si>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</si>
  <si>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</si>
  <si>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</si>
  <si>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</si>
  <si>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</si>
  <si>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</si>
  <si>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</si>
  <si>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</si>
  <si>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</si>
  <si>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</si>
  <si>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</si>
  <si>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</si>
  <si>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</si>
  <si>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</si>
  <si>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</si>
  <si>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</si>
  <si>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</si>
  <si>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</si>
  <si>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</si>
  <si>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</si>
  <si>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</si>
  <si>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</si>
  <si>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</si>
  <si>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</si>
  <si>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</si>
  <si>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</si>
  <si>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</si>
  <si>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</si>
  <si>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</si>
  <si>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</si>
  <si>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</si>
  <si>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</si>
  <si>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</si>
  <si>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</si>
  <si>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</si>
  <si>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</si>
  <si>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</si>
  <si>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</si>
  <si>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</si>
  <si>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</si>
  <si>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</si>
  <si>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</si>
  <si>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</si>
  <si>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</si>
  <si>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</si>
  <si>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</si>
  <si>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</si>
  <si>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</si>
  <si>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</si>
  <si>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</si>
  <si>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</si>
  <si>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</si>
  <si>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</si>
  <si>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</si>
  <si>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</si>
  <si>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</si>
  <si>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</si>
  <si>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</si>
  <si>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</si>
  <si>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</si>
  <si>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</si>
  <si>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</si>
  <si>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</si>
  <si>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</si>
  <si>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</si>
  <si>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</si>
  <si>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</si>
  <si>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</si>
  <si>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</si>
  <si>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</si>
  <si>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</si>
  <si>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</si>
  <si>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</si>
  <si>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</si>
  <si>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</si>
  <si>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</si>
  <si>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</si>
  <si>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</si>
  <si>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</si>
  <si>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</si>
  <si>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</si>
  <si>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</si>
  <si>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</si>
  <si>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</si>
  <si>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</si>
  <si>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</si>
  <si>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</si>
  <si>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</si>
  <si>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</si>
  <si>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</si>
  <si>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</si>
  <si>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</si>
  <si>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</si>
  <si>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</si>
  <si>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</si>
  <si>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</si>
  <si>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</si>
  <si>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</si>
  <si>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</si>
  <si>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</si>
  <si>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</si>
  <si>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</si>
  <si>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</si>
  <si>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</si>
  <si>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</si>
  <si>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</si>
  <si>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</si>
  <si>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</si>
  <si>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</si>
  <si>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</si>
  <si>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</si>
  <si>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</si>
  <si>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</si>
  <si>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</si>
  <si>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</si>
  <si>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</si>
  <si>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</si>
  <si>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</si>
  <si>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</si>
  <si>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</si>
  <si>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</si>
  <si>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</si>
  <si>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</si>
  <si>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</si>
  <si>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</si>
  <si>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</si>
  <si>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</si>
  <si>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</si>
  <si>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</si>
  <si>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</si>
  <si>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</si>
  <si>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</si>
  <si>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</si>
  <si>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</si>
  <si>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</si>
  <si>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</si>
  <si>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</si>
  <si>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</si>
  <si>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</si>
  <si>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</si>
  <si>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</si>
  <si>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</si>
  <si>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</si>
  <si>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</si>
  <si>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</si>
  <si>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</si>
  <si>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</si>
  <si>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</si>
  <si>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</si>
  <si>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</si>
  <si>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</si>
  <si>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</si>
  <si>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</si>
  <si>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</si>
  <si>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</si>
  <si>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</si>
  <si>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</si>
  <si>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</si>
  <si>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</si>
  <si>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</si>
  <si>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</si>
  <si>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</si>
  <si>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</si>
  <si>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</si>
  <si>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</si>
  <si>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</si>
  <si>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</si>
  <si>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</si>
  <si>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</si>
  <si>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</si>
  <si>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</si>
  <si>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</si>
  <si>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</si>
  <si>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</si>
  <si>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</si>
  <si>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</si>
  <si>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</si>
  <si>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</si>
  <si>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</si>
  <si>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</si>
  <si>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</si>
  <si>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</si>
  <si>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</si>
  <si>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</si>
  <si>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</si>
  <si>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</si>
  <si>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</si>
  <si>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</si>
  <si>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</si>
  <si>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</si>
  <si>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</si>
  <si>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</si>
  <si>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</si>
  <si>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</si>
  <si>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</si>
  <si>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</si>
  <si>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</si>
  <si>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</si>
  <si>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</si>
  <si>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</si>
  <si>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</si>
  <si>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</si>
  <si>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</si>
  <si>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</si>
  <si>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Produits en cuir</t>
  </si>
  <si>
    <t>Productos de cuero</t>
  </si>
  <si>
    <t>Lederwaren</t>
  </si>
  <si>
    <t>皮革制品</t>
  </si>
  <si>
    <t>革製品</t>
  </si>
  <si>
    <t>Artigos em couro</t>
  </si>
  <si>
    <t>Maroquinerie/Accessoires</t>
  </si>
  <si>
    <t>Productos de cuero/Accesorios</t>
  </si>
  <si>
    <t>Lederwaren/Accessoires</t>
  </si>
  <si>
    <t>皮革制品/配饰</t>
  </si>
  <si>
    <t>革製品/革小物</t>
  </si>
  <si>
    <t>Artigos/acessórios em couro</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</si>
  <si>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</si>
  <si>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</si>
  <si>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</si>
  <si>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</si>
  <si>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</si>
  <si>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</si>
  <si>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</si>
  <si>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</si>
  <si>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</si>
  <si>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</si>
  <si>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</si>
  <si>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</si>
  <si>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</si>
  <si>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</si>
  <si>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</si>
  <si>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</si>
  <si>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</si>
  <si>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</si>
  <si>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</si>
  <si>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</si>
  <si>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</si>
  <si>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</si>
  <si>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</si>
  <si>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</si>
  <si>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</si>
  <si>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</si>
  <si>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</si>
  <si>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</si>
  <si>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</si>
  <si>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</si>
  <si>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</si>
  <si>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</si>
  <si>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</si>
  <si>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</si>
  <si>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</si>
  <si>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</si>
  <si>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</si>
  <si>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</si>
  <si>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</si>
  <si>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</si>
  <si>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</si>
  <si>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</si>
  <si>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</si>
  <si>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</si>
  <si>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</si>
  <si>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</si>
  <si>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</si>
  <si>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</si>
  <si>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</si>
  <si>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</si>
  <si>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</si>
  <si>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</si>
  <si>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</si>
  <si>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</si>
  <si>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</si>
  <si>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</si>
  <si>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</si>
  <si>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</si>
  <si>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</si>
  <si>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</si>
  <si>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</si>
  <si>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</si>
  <si>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</si>
  <si>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</si>
  <si>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</si>
  <si>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</si>
  <si>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</si>
  <si>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</si>
  <si>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</si>
  <si>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</si>
  <si>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</si>
  <si>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</si>
  <si>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</si>
  <si>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</si>
  <si>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</si>
  <si>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</si>
  <si>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</si>
  <si>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</si>
  <si>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</si>
  <si>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</si>
  <si>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</si>
  <si>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</si>
  <si>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</si>
  <si>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</si>
  <si>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</si>
  <si>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</si>
  <si>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</si>
  <si>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</si>
  <si>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</si>
  <si>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</si>
  <si>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</si>
  <si>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</si>
  <si>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</si>
  <si>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</si>
  <si>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</si>
  <si>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</si>
  <si>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</si>
  <si>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</si>
  <si>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</si>
  <si>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</si>
  <si>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</si>
  <si>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</si>
  <si>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</si>
  <si>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</si>
  <si>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</si>
  <si>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</si>
  <si>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</si>
  <si>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</si>
  <si>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</si>
  <si>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</si>
  <si>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</si>
  <si>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</si>
  <si>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</si>
  <si>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</si>
  <si>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</si>
  <si>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</si>
  <si>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</si>
  <si>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</si>
  <si>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</si>
  <si>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</si>
  <si>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</si>
  <si>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</si>
  <si>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</si>
  <si>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</si>
  <si>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</si>
  <si>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</si>
  <si>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</si>
  <si>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</si>
  <si>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</si>
  <si>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</si>
  <si>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</si>
  <si>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</si>
  <si>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</si>
  <si>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</si>
  <si>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</si>
  <si>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</si>
  <si>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</si>
  <si>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</si>
  <si>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</si>
  <si>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</si>
  <si>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</si>
  <si>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</si>
  <si>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</si>
  <si>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</si>
  <si>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</si>
  <si>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</si>
  <si>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</si>
  <si>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</si>
  <si>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</si>
  <si>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</si>
  <si>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</si>
  <si>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</si>
  <si>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</si>
  <si>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</si>
  <si>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</si>
  <si>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</si>
  <si>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</si>
  <si>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</si>
  <si>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</si>
  <si>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</si>
  <si>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</si>
  <si>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</si>
  <si>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</si>
  <si>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</si>
  <si>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</si>
  <si>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</si>
  <si>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</si>
  <si>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</si>
  <si>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</si>
  <si>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</si>
  <si>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</si>
  <si>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</si>
  <si>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</si>
  <si>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</si>
  <si>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</si>
  <si>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</si>
  <si>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</si>
  <si>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</si>
  <si>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</si>
  <si>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</si>
  <si>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</si>
  <si>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</si>
  <si>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</si>
  <si>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</si>
  <si>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</si>
  <si>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</si>
  <si>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</si>
  <si>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</si>
  <si>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</si>
  <si>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</si>
  <si>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</si>
  <si>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</si>
  <si>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</si>
  <si>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</si>
  <si>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</si>
  <si>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</si>
  <si>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</si>
  <si>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</si>
  <si>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</si>
  <si>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</si>
  <si>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</si>
  <si>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</si>
  <si>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</si>
  <si>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</si>
  <si>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</si>
  <si>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</si>
  <si>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</si>
  <si>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</si>
  <si>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</si>
  <si>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</si>
  <si>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</si>
  <si>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</si>
  <si>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</si>
  <si>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</si>
  <si>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</si>
  <si>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</si>
  <si>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</si>
  <si>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</si>
  <si>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</si>
  <si>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</si>
  <si>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</si>
  <si>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</si>
  <si>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</si>
  <si>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</si>
  <si>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</si>
  <si>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</si>
  <si>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</si>
  <si>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</si>
  <si>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</si>
  <si>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</si>
  <si>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</si>
  <si>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</si>
  <si>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</si>
  <si>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</si>
  <si>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</si>
  <si>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</si>
  <si>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</si>
  <si>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</si>
  <si>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</si>
  <si>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</si>
  <si>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</si>
  <si>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</si>
  <si>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</si>
  <si>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</si>
  <si>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</si>
  <si>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</si>
  <si>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</si>
  <si>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</si>
  <si>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</si>
  <si>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</si>
  <si>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</si>
  <si>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</si>
  <si>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</si>
  <si>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</si>
  <si>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</si>
  <si>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</si>
  <si>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</si>
  <si>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</si>
  <si>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</si>
  <si>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</si>
  <si>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</si>
  <si>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</si>
  <si>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</si>
  <si>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</si>
  <si>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</si>
  <si>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</si>
  <si>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</si>
  <si>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</si>
  <si>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</si>
  <si>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</si>
  <si>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</si>
  <si>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</si>
  <si>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</si>
  <si>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</si>
  <si>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</si>
  <si>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</si>
  <si>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</si>
  <si>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</si>
  <si>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</si>
  <si>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</si>
  <si>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</si>
  <si>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</si>
  <si>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</si>
  <si>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</si>
  <si>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</si>
  <si>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</si>
  <si>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</si>
  <si>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</si>
  <si>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</si>
  <si>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</si>
  <si>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</si>
  <si>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</si>
  <si>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</si>
  <si>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</si>
  <si>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</si>
  <si>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</si>
  <si>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</si>
  <si>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</si>
  <si>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 xml:space="preserve">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t>
  </si>
  <si>
    <t xml:space="preserve">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t>
  </si>
  <si>
    <t xml:space="preserve">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</si>
  <si>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</si>
  <si>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t>
  </si>
  <si>
    <t xml:space="preserve">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</si>
  <si>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</si>
  <si>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</si>
  <si>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</si>
  <si>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</si>
  <si>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</si>
  <si>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</si>
  <si>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Onglet « Pays sources »</t>
  </si>
  <si>
    <t>Pestaña "Países de origen"</t>
  </si>
  <si>
    <t>Registerkarte „Herkunftsländer“</t>
  </si>
  <si>
    <t>“来源国选项卡”</t>
  </si>
  <si>
    <t>原産国タブ</t>
  </si>
  <si>
    <t>Separador «Países de origem»</t>
  </si>
  <si>
    <t xml:space="preserve">Utilisez cet onglet pour sélectionner les pays sources dans lesquels votre organisation produit et/ou s'approvisionne en produits couverts par la présente déclaration. </t>
  </si>
  <si>
    <t xml:space="preserve">Use esta pestaña para seleccionar los países de origen en los que su organización produce y/o suministra los productos objeto de esta declaración. </t>
  </si>
  <si>
    <t xml:space="preserve">Wählen Sie auf dieser Registerkarte die Herkunftsländer aus, in denen Ihre Organisation die von dieser Erklärung betroffenen Waren herstellt und/oder bezieht. </t>
  </si>
  <si>
    <t>使用此选项卡选择本声明中贵公司生产和/或采购的商品的来源国。</t>
  </si>
  <si>
    <t>このタブを使用して、貴社が本開示の対象となる物品を生産、調達している原産国を選択します。</t>
  </si>
  <si>
    <t xml:space="preserve">Utilize este separador para selecionar os países de origem nos quais a sua organização produz e/ou adquire a(s) mercadoria(s) abrangida(s) por esta declaração. </t>
  </si>
  <si>
    <t>S.O.</t>
  </si>
  <si>
    <t>N. z.</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</si>
  <si>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</si>
  <si>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</si>
  <si>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</si>
  <si>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</si>
  <si>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</si>
  <si>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</si>
  <si>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 xml:space="preserve">Certains </t>
  </si>
  <si>
    <t>Alguna relación</t>
  </si>
  <si>
    <t>Einige</t>
  </si>
  <si>
    <t>与一些有些关系</t>
  </si>
  <si>
    <t>一部</t>
  </si>
  <si>
    <t>Alguma</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</si>
  <si>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</si>
  <si>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</si>
  <si>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</si>
  <si>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</si>
  <si>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</si>
  <si>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</si>
  <si>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</si>
  <si>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</si>
  <si>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</si>
  <si>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</si>
  <si>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</si>
  <si>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</si>
  <si>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 xml:space="preserve">14 ans et moins </t>
  </si>
  <si>
    <t>15 à 18</t>
  </si>
  <si>
    <t> ans plus de 18 ans</t>
  </si>
  <si>
    <t>14 o menos</t>
  </si>
  <si>
    <t>De 15 a 18</t>
  </si>
  <si>
    <t>Mayor de 18</t>
  </si>
  <si>
    <t>14 und jünger</t>
  </si>
  <si>
    <t>15 bis 18</t>
  </si>
  <si>
    <t>älter als 18</t>
  </si>
  <si>
    <t>14 岁及以下</t>
  </si>
  <si>
    <t>15-18 岁</t>
  </si>
  <si>
    <t>18 岁以上</t>
  </si>
  <si>
    <t>14歳以下</t>
  </si>
  <si>
    <t>15歳以上18歳未満</t>
  </si>
  <si>
    <t>19歳以上</t>
  </si>
  <si>
    <t>Idade igual ou inferior a 14 anos</t>
  </si>
  <si>
    <t>15 a 18 anos de idade</t>
  </si>
  <si>
    <t>Idade igual ou superior a 18 anos</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</si>
  <si>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</si>
  <si>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</si>
  <si>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</si>
  <si>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</si>
  <si>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</si>
  <si>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</si>
  <si>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Desconocido</t>
  </si>
  <si>
    <t>Nicht bekannt</t>
  </si>
  <si>
    <t>不知道</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</si>
  <si>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</si>
  <si>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</si>
  <si>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</si>
  <si>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</si>
  <si>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</si>
  <si>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</si>
  <si>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Aucun</t>
  </si>
  <si>
    <t>Ninguno</t>
  </si>
  <si>
    <t>Keine</t>
  </si>
  <si>
    <t>无</t>
  </si>
  <si>
    <t>なし</t>
  </si>
  <si>
    <t>Nenhum</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</si>
  <si>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</si>
  <si>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</si>
  <si>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</si>
  <si>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</si>
  <si>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</si>
  <si>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</si>
  <si>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</si>
  <si>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</si>
  <si>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</si>
  <si>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</si>
  <si>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</si>
  <si>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Politique requise</t>
  </si>
  <si>
    <t>Se requiere la política</t>
  </si>
  <si>
    <t>Richtlinie erforderlich</t>
  </si>
  <si>
    <t>需要提供政策</t>
  </si>
  <si>
    <t>方針は必須</t>
  </si>
  <si>
    <t>Política obrigatória</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</si>
  <si>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</si>
  <si>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</si>
  <si>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</si>
  <si>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</si>
  <si>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</si>
  <si>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</si>
  <si>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</si>
  <si>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</si>
  <si>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</si>
  <si>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</si>
  <si>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</si>
  <si>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</si>
  <si>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</si>
  <si>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</si>
  <si>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</si>
  <si>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</si>
  <si>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</si>
  <si>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</si>
  <si>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</si>
  <si>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</si>
  <si>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</si>
  <si>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</si>
  <si>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</si>
  <si>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</si>
  <si>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Portée des marchandises 1</t>
  </si>
  <si>
    <t>Portée des marchandises 2</t>
  </si>
  <si>
    <t>Portée des marchandises 3</t>
  </si>
  <si>
    <t>Portée des marchandises 4</t>
  </si>
  <si>
    <t>Portée des marchandises 5</t>
  </si>
  <si>
    <t>Ámbito de productos 1</t>
  </si>
  <si>
    <t>Ámbito de productos 2</t>
  </si>
  <si>
    <t>Ámbito de productos 3</t>
  </si>
  <si>
    <t>Ámbito de productos 4</t>
  </si>
  <si>
    <t>Ámbito de productos 5</t>
  </si>
  <si>
    <t>Warengeltungsbereich 1</t>
  </si>
  <si>
    <t>Warengeltungsbereich 2</t>
  </si>
  <si>
    <t>Warengeltungsbereich 3</t>
  </si>
  <si>
    <t>Warengeltungsbereich 4</t>
  </si>
  <si>
    <t>Warengeltungsbereich 5</t>
  </si>
  <si>
    <t>商品范围 1</t>
  </si>
  <si>
    <t>商品范围 2</t>
  </si>
  <si>
    <t>商品范围 3</t>
  </si>
  <si>
    <t>商品范围 4</t>
  </si>
  <si>
    <t>商品范围 5</t>
  </si>
  <si>
    <t>物品の対象範囲1</t>
  </si>
  <si>
    <t>物品の対象範囲2</t>
  </si>
  <si>
    <t>物品の対象範囲3</t>
  </si>
  <si>
    <t>物品の対象範囲4</t>
  </si>
  <si>
    <t>物品の対象範囲5</t>
  </si>
  <si>
    <t>Âmbito de mercadorias 1</t>
  </si>
  <si>
    <t>Âmbito de mercadorias 2</t>
  </si>
  <si>
    <t>Âmbito de mercadorias 3</t>
  </si>
  <si>
    <t>Âmbito de mercadorias 4</t>
  </si>
  <si>
    <t>Âmbito de mercadorias 5</t>
  </si>
  <si>
    <t xml:space="preserve">Portée des sujets : </t>
  </si>
  <si>
    <t>Ámbito de temas:</t>
  </si>
  <si>
    <t xml:space="preserve">Themenbereich: </t>
  </si>
  <si>
    <t>主题范围：</t>
  </si>
  <si>
    <t>トピックの対象範囲:</t>
  </si>
  <si>
    <t xml:space="preserve">Âmbito de tópicos: </t>
  </si>
  <si>
    <t xml:space="preserve">esclavage et traite des êtres humains </t>
  </si>
  <si>
    <t xml:space="preserve">travail des enfants </t>
  </si>
  <si>
    <t>esclavage, traite des êtres humains et travail des enfants</t>
  </si>
  <si>
    <t>Sklaverei und Menschenhandel</t>
  </si>
  <si>
    <t>Kinderarbeit</t>
  </si>
  <si>
    <t>Sklaverei, Menschenhandel und Kinderarbeit</t>
  </si>
  <si>
    <t>奴役和人口贩运</t>
  </si>
  <si>
    <t>使用童工</t>
  </si>
  <si>
    <t>奴役、人口贩运和使用童工</t>
  </si>
  <si>
    <t>奴隷と人身売買</t>
  </si>
  <si>
    <t>奴隷、人身売買、児童労働</t>
  </si>
  <si>
    <t>escravatura e tráfico de seres humanos</t>
  </si>
  <si>
    <t>trabalho infantil</t>
  </si>
  <si>
    <t>escravatura, tráfico de seres humanos e trabalho infantil</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</si>
  <si>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</si>
  <si>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</si>
  <si>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</si>
  <si>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</si>
  <si>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</si>
  <si>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</si>
  <si>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t>Votre organisation produit-elle et/ou s'approvisionne-t-elle (directement ou indirectement) en produits couverts par la présente déclaration dans l'un des pays sources énumérés dans l'onglet « Pays sources » ? Veuillez sélectionner tous les pays qui s'appliquent dans l'onglet « Pays source ».</t>
  </si>
  <si>
    <t>¿Su organización produce o suministra (de forma directa o indirecta) los productos objeto de esta declaración en alguno de los países de origen incluidos en la pestaña "Países de origen"? Seleccione todos los países que correspondan en la pestaña "Países de origen".</t>
  </si>
  <si>
    <t>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t>
  </si>
  <si>
    <t>贵公司是否在“来源国选项卡”中列出的任何来源国里生产和/或采购（直接或间接）本声明所涵盖的商品？请在“来源国选项卡”里选择所有适用的国家。</t>
  </si>
  <si>
    <t>貴社は、本開示の対象となる物品を（直接的または間接的に）[原産国] タブに記載されている原産国のいずれかで生産または調達していますか。[原産国] タブで該当する国をすべて選択してください。</t>
  </si>
  <si>
    <t>A sua organização produz e/ou adquire (direta ou indiretamente) a(s) mercadoria(s) abrangida(s) por esta declaração em algum dos países listados no separador «Países de origem»? Selecione todos os países aplicáveis no separador «Países de origem».</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</si>
  <si>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</si>
  <si>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</si>
  <si>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</si>
  <si>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</si>
  <si>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</si>
  <si>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</si>
  <si>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</si>
  <si>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</si>
  <si>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</si>
  <si>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</si>
  <si>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</si>
  <si>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</si>
  <si>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</si>
  <si>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</si>
  <si>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</si>
  <si>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</si>
  <si>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</si>
  <si>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</si>
  <si>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</si>
  <si>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</si>
  <si>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</si>
  <si>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</si>
  <si>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</si>
  <si>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</si>
  <si>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</si>
  <si>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</si>
  <si>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</si>
  <si>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</si>
  <si>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</si>
  <si>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</si>
  <si>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Oui</t>
  </si>
  <si>
    <t>Non</t>
  </si>
  <si>
    <t xml:space="preserve">S.O. - le(s) produit(s) de mon organisation ne contiennent pas ce(s) bien(s) </t>
  </si>
  <si>
    <t>N/A - Los productos de mi organización no contienen esta mercancía</t>
  </si>
  <si>
    <t>N. z. – das/die Produkt(e) meiner Organisation enthält/enthalten diese Ware nicht</t>
  </si>
  <si>
    <t>Ja</t>
  </si>
  <si>
    <t>Nein</t>
  </si>
  <si>
    <t>不适用——我司的产品不包括此商品</t>
  </si>
  <si>
    <t>該当なし - 当社の製品にはこの物品は含まれていない</t>
  </si>
  <si>
    <t>N/A - o(s) produto(s) da minha organização não contém(êm) esta mercadoria</t>
  </si>
  <si>
    <t>Sim</t>
  </si>
  <si>
    <t>Não</t>
  </si>
  <si>
    <t>S.O. - Nous n'utilisons pas de recruteurs</t>
  </si>
  <si>
    <t>N. z. – wir setzen keine Personalbeschaffer ein</t>
  </si>
  <si>
    <t>不适用——我们没有招聘人员</t>
  </si>
  <si>
    <t>該当なし - 人材紹介会社を使用していない</t>
  </si>
  <si>
    <t>N/A - Não utilizamos angariadores</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</si>
  <si>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</si>
  <si>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</si>
  <si>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</si>
  <si>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</si>
  <si>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</si>
  <si>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</si>
  <si>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</si>
  <si>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</si>
  <si>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</si>
  <si>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</si>
  <si>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</si>
  <si>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</si>
  <si>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100 %</t>
  </si>
  <si>
    <t>Supérieur à 90 %</t>
  </si>
  <si>
    <t>Supérieur à 75 %</t>
  </si>
  <si>
    <t xml:space="preserve">Supérieur à 50 % </t>
  </si>
  <si>
    <t>50 % ou moins</t>
  </si>
  <si>
    <t>Más del 90 %</t>
  </si>
  <si>
    <t>Más del 75 %</t>
  </si>
  <si>
    <t>Más del 50 %</t>
  </si>
  <si>
    <t>50 % o menos</t>
  </si>
  <si>
    <t>Mehr als 90 %</t>
  </si>
  <si>
    <t>Mehr als 75 %</t>
  </si>
  <si>
    <t>Mehr als 50 %</t>
  </si>
  <si>
    <t>50 % oder weniger</t>
  </si>
  <si>
    <t>90% 以上</t>
  </si>
  <si>
    <t>75% 以上</t>
  </si>
  <si>
    <t>50% 以上</t>
  </si>
  <si>
    <t>50% 或以下</t>
  </si>
  <si>
    <t>Mais de 90%</t>
  </si>
  <si>
    <t>Mais de 75%</t>
  </si>
  <si>
    <t>Mais de 50%</t>
  </si>
  <si>
    <t>50% ou menos</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</si>
  <si>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</si>
  <si>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</si>
  <si>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</si>
  <si>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</si>
  <si>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</si>
  <si>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</si>
  <si>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</si>
  <si>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</si>
  <si>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</si>
  <si>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</si>
  <si>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</si>
  <si>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</si>
  <si>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</si>
  <si>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</si>
  <si>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</si>
  <si>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</si>
  <si>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</si>
  <si>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</si>
  <si>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</si>
  <si>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</si>
  <si>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</si>
  <si>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</si>
  <si>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</si>
  <si>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</si>
  <si>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Veuillez indiquer dans lesquels de ces pays/juridictions votre organisation opère en sélectionnant « Oui » dans le menu déroulant à côté de chaque pays/juridiction applicable. </t>
  </si>
  <si>
    <t xml:space="preserve">Indique en qué países o jurisdicciones opera su organización. Seleccione "Sí" en el menú desplegable junto a cada país/jurisdicción que corresponda. </t>
  </si>
  <si>
    <t xml:space="preserve">Bitte geben Sie an, in welchen dieser Länder/Gerichtsbarkeiten Ihre Organisation tätig ist, indem Sie im Auswahlmenü neben dem jeweiligen Land bzw. der jeweiligen Gerichtsbarkeit „Ja“ auswählen. </t>
  </si>
  <si>
    <t xml:space="preserve">请指明贵公司业务所在的国家/地区，方法是在该国家/地区旁边的下拉菜单中选择“是”。 </t>
  </si>
  <si>
    <t xml:space="preserve">該当する各国・管轄区域の横にあるドロップダウンメニューで「はい」を選択して、貴組織が事業を行っている国・管轄区域を示してください。 </t>
  </si>
  <si>
    <t xml:space="preserve">Indique em qual(quais) destes países/jurisdições a sua organização opera, selecionando «Sim» no menu pendente junto a cada país/jurisdição aplicável. </t>
  </si>
  <si>
    <t>Andorre</t>
  </si>
  <si>
    <t>安道尔</t>
  </si>
  <si>
    <t>アンドラ</t>
  </si>
  <si>
    <t>Dominique</t>
  </si>
  <si>
    <t>多米尼加</t>
  </si>
  <si>
    <t>ドミニカ</t>
  </si>
  <si>
    <t>Domínica</t>
  </si>
  <si>
    <t>Grenade</t>
  </si>
  <si>
    <t>Granada</t>
  </si>
  <si>
    <t>格林纳达</t>
  </si>
  <si>
    <t>グレナダ</t>
  </si>
  <si>
    <t>基里巴斯</t>
  </si>
  <si>
    <t>キリバス</t>
  </si>
  <si>
    <t>列支敦士登</t>
  </si>
  <si>
    <t>リヒテンシュタイン</t>
  </si>
  <si>
    <t>Mónaco</t>
  </si>
  <si>
    <t>摩纳哥</t>
  </si>
  <si>
    <t>モナコ</t>
  </si>
  <si>
    <t>瑙鲁</t>
  </si>
  <si>
    <t>ナウル</t>
  </si>
  <si>
    <t xml:space="preserve">(État de) Palestine </t>
  </si>
  <si>
    <t>Palestina (Estado de)</t>
  </si>
  <si>
    <t>Palästina (Staat)</t>
  </si>
  <si>
    <t>巴勒斯坦国</t>
  </si>
  <si>
    <t>パレスチナ（国）</t>
  </si>
  <si>
    <t>Palestina (Estado da)</t>
  </si>
  <si>
    <t xml:space="preserve">Saint-Kitts-et-Nevis </t>
  </si>
  <si>
    <t>San Cristóbal y Nieves</t>
  </si>
  <si>
    <t>St. Kitts und Nevis</t>
  </si>
  <si>
    <t>圣基茨和尼维斯</t>
  </si>
  <si>
    <t>セントクリストファー・ネイビス</t>
  </si>
  <si>
    <t>São Cristóvão e Neves</t>
  </si>
  <si>
    <t>萨摩亚</t>
  </si>
  <si>
    <t>サモア</t>
  </si>
  <si>
    <t>Saint-Marin</t>
  </si>
  <si>
    <t>圣马力诺</t>
  </si>
  <si>
    <t>サンマリノ</t>
  </si>
  <si>
    <t>São Marino</t>
  </si>
  <si>
    <t xml:space="preserve"> Sao Tomé-et-Principe</t>
  </si>
  <si>
    <t>Santo Tomé y Príncipe</t>
  </si>
  <si>
    <t>São Tomé und Príncipe</t>
  </si>
  <si>
    <t>圣多美和普林西比</t>
  </si>
  <si>
    <t>サントメプリンシペ</t>
  </si>
  <si>
    <t>São Tomé e Príncipe</t>
  </si>
  <si>
    <t>图瓦卢</t>
  </si>
  <si>
    <t>ツバル</t>
  </si>
  <si>
    <t xml:space="preserve">Veuillez indiquer dans lequel de ces pays sources votre organisation produit et/ou s'approvisionne en produit(s) couvert(s) par cette déclaration. L'approvisionnement fait référence à l'endroit où le produit est extrait, cultivé ou fabriqué. Ce lieu diffère souvent de celui où le produit est acheté. </t>
  </si>
  <si>
    <t xml:space="preserve">La liste des produits et de leurs pays d'origine sont ceux dont on sait qu'ils sont produits par le travail des enfants ou le travail forcé en violation des normes internationales, conformément à la liste 2020 des produits fabriqués par le travail des enfants ou le travail forcé (mise à jour semestrielle) et à la liste des produits fabriqués par le travail forcé ou sous contrat des enfants (mise à jour selon les besoins) du Bureau of International Labor Affairs (ILAB) du ministère américain du travail.  </t>
  </si>
  <si>
    <t xml:space="preserve">Indique en cuáles de estos países de origen su organización produce y/o suministra los productos objeto de esta declaración. El suministro se refiere a la ubicación en la cual el producto se extrae, cultiva o fabrica. Esta ubicación suele ser diferente de la ubicación en la que el producto se adquiere. </t>
  </si>
  <si>
    <t xml:space="preserve">La lista de productos y sus países de origen incluye a aquellos donde se sabe que la producción se hace con trabajo infantil o trabajo forzoso, en violación de las reglas internacionales según la Lista 2020 de bienes que se consideran producidos mediante trabajos forzozos o trabajo infantil de la Dirección de Asuntos Laborales Internacionales (ILAB) del Ministerio de Trabajo de los Estados Unidos (se actualiza de forma bienal) y la Lista de bienes producidos con trabajo infantil forzoso o bajo contrato (actualizada según se requiere).  </t>
  </si>
  <si>
    <t xml:space="preserve">Bitte geben Sie an, in welchem dieser Herkunftsländer Ihre Organisation die Waren, die unter diese Erklärung fallen, produziert und/oder beschafft. Beschaffung bezieht sich auf den Ort, an dem die Ware abgebaut, angebaut oder hergestellt wird. Dies unterscheidet sich oft von dem Ort, an dem die Ware erworben wird. </t>
  </si>
  <si>
    <t xml:space="preserve">Die Liste der Waren und ihrer Herkunftsländer enthält diejenigen, von denen bekannt ist, dass sie durch Kinderarbeit oder Zwangsarbeit unter Verletzung internationaler Standards hergestellt werden, gemäß der 2020 List of Goods Produced by Child Labor or Forced Labor (halbjährlich aktualisiert) des US Department of Labor's Bureau of International Labor Affairs (ILAB) und der List of Products Produced by Forced or Indentured Child Labor (nach Bedarf aktualisiert).  </t>
  </si>
  <si>
    <t xml:space="preserve">请说明贵公司在哪些来源国里生产和/或采购本声明所涵盖的商品。来源地指的是商品被开采、种植或制造的地方。它通常有别于商品被购买的地方。 </t>
  </si>
  <si>
    <t xml:space="preserve">根据美国劳工部国际劳工事务局（ILAB） 《2020 年童工或强迫劳动商品清单》（每两年更新一次）和《强迫或契约童工生产的商品清单》（根据需要更新），商品清单（及其来源国）里的是那些已知的、违反国际标准的、由童工或强迫劳动所生产的产品。  </t>
  </si>
  <si>
    <t>貴社が、本開示の対象となる物品をどの原産国で生産、調達しているかを教えてください。調達先・供給地とは、その物品が採掘、栽培、製造された場所を指します。これは、その物品が購入される場所とは異なることがよくあります。</t>
  </si>
  <si>
    <t xml:space="preserve">物品とその調達先・供給国のこのリストは、米国労働省国際労働局（ILAB）の「児童労働または強制労働によって生産される物品の2020年版リスト（隔年更新）」および「強制・年季奉公児童労働によって生産される製品のリスト（随時更新）」に従って国際基準に違反して児童労働または強制労働によって生産されているとわかっている国です。  </t>
  </si>
  <si>
    <t xml:space="preserve">Indique em qual(quais) destes países de origem a sua organização produz e/ou adquire a(s) mercadoria(s) abrangida(s) por esta declaração. «Aquisição» refere-se ao local onde a mercadoria é minerada, produzida ou fabricada. Este difere, muitas vezes, do local onde é comprado. </t>
  </si>
  <si>
    <t xml:space="preserve">A lista de mercadorias e respetivos países de origem inclui mercadorias que se sabe serem produzidas com recurso a trabalho infantil ou trabalho forçado em violação das normas internacionais, de acordo com a «2020 List of Goods Produced by Child Labor or Forced Labor» do US Department of Labor's Bureau of International Labor Affairs (ILAB) (atualizada semestralmente) e a «List of Products Produced by Forced or Indentured Child Labor» (atualizada conforme necessário).  </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</si>
  <si>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</si>
  <si>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</si>
  <si>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</si>
  <si>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</si>
  <si>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</si>
  <si>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</si>
  <si>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</si>
  <si>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</si>
  <si>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</si>
  <si>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</si>
  <si>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</si>
  <si>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</si>
  <si>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 xml:space="preserve">Veuillez indiquer les secteurs dans lesquels votre organisation exerce des activités en sélectionnant « Oui » dans le menu déroulant à côté de chaque secteur applicable.    </t>
  </si>
  <si>
    <t>Il s'agit d'une liste des secteurs d'exploitation du travail forcé qui ont été identifiés séparément dans les Estimations mondiales de l'esclavage moderne (OIT, Walk Free Foundation en partenariat avec l'OIM, 2017) et de l'exploitation du travail des enfants qui ont été identifiés séparément dans Child Labour : Global Estimates 2020, Trends and the Road Forward (OIT et UNICEF, 2021).</t>
  </si>
  <si>
    <t xml:space="preserve">Indique en qué sectores lleva a cabo operaciones su organización. Para esto, seleccione "Sí" en el menú desplegable junto a cada sector pertinente. </t>
  </si>
  <si>
    <t>Esta es una lista de sectores de explotación de trabajo forzoso que se identificaron por separado en Global Estimates of Modern Slavery (OIT, Walk Free Foundation en colaboración con la OIM, 2017) y de explotación de trabajo infantil que se identificaron por separado en Child Labour: Global Estimates 2020, Trends and the Road Forward (OIT y UNICEF, 2021).</t>
  </si>
  <si>
    <t xml:space="preserve">Bitte geben Sie an, in welchen Wirtschaftszweigen Ihre Organisation tätig ist, indem Sie im Auswahlmenü neben dem jeweiligen Wirtschaftszweig „Ja“ auswählen.    </t>
  </si>
  <si>
    <t>Dies ist eine Liste der Wirtschaftszweige mit Ausbeutung durch Zwangsarbeit, die in den Global Estimates of Modern Slavery (ILO, Walk Free Foundation in Partnerschaft mit der IOM, 2017) und Ausbeutung durch Kinderarbeit, die in Child Labour: Global Estimates 2020, Trends and the Road Forward (ILO und UNICEF, 2021) gesondert aufgeführt wurden.</t>
  </si>
  <si>
    <t xml:space="preserve">请指明贵公司在哪些行业开展业务，方法是在这些行业旁边的下拉菜单中选择“是”。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</si>
  <si>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</si>
  <si>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該当する業種の横のドロップダウンメニューで「はい」を選択し、貴社が事業を展開している業種をお教えください。</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</si>
  <si>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</si>
  <si>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 xml:space="preserve">Indique em que setores a sua organização opera, selecionando «Sim» no menu pendente junto a cada indústria aplicável.    </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</si>
  <si>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</si>
  <si>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Entretien et réparation de véhicules à moteur</t>
  </si>
  <si>
    <t>Transport</t>
  </si>
  <si>
    <t>Mantenimiento y reparación de vehículos de motor</t>
  </si>
  <si>
    <t>Transporte</t>
  </si>
  <si>
    <t>Instandhaltung und Reparatur von Kraftwagen</t>
  </si>
  <si>
    <t>运输</t>
  </si>
  <si>
    <t>机动车辆的保养和维修</t>
  </si>
  <si>
    <t>自動車の整備・修理</t>
  </si>
  <si>
    <t>運輸</t>
  </si>
  <si>
    <t>Manutenção e reparação de veículos motorizados</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</si>
  <si>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</si>
  <si>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t>
  </si>
  <si>
    <t>Rekrutierungsgebühren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t>
  </si>
  <si>
    <t>根据国际劳工组织发布的指南，招聘费用指的是在招聘流程中为确保员工就业或安置而产生的任何费用或成本，无论其形式、征收或缴纳的时间或地点。</t>
  </si>
  <si>
    <t>就職斡旋料とは、国際労働機関のガイダンスに基づき、その徴収方法、時期、場所を問わず、労働者が雇用または派遣を確保するために就職斡旋・人材紹介プロセスで発生するあらゆる手数料または費用を指します。</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</si>
  <si>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</si>
  <si>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</si>
  <si>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</si>
  <si>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</si>
  <si>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</si>
  <si>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</si>
  <si>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</si>
  <si>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</si>
  <si>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</si>
  <si>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</si>
  <si>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</si>
  <si>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</si>
  <si>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</si>
  <si>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</si>
  <si>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</si>
  <si>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</si>
  <si>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</si>
  <si>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</si>
  <si>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</si>
  <si>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</si>
  <si>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</si>
  <si>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</si>
  <si>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</si>
  <si>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</si>
  <si>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</si>
  <si>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</si>
  <si>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</si>
  <si>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</si>
  <si>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</si>
  <si>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</si>
  <si>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</si>
  <si>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</si>
  <si>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</si>
  <si>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</si>
  <si>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</si>
  <si>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</si>
  <si>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</si>
  <si>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</si>
  <si>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</si>
  <si>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</si>
  <si>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</si>
  <si>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</si>
  <si>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</si>
  <si>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</si>
  <si>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</si>
  <si>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</si>
  <si>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</si>
  <si>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</si>
  <si>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</si>
  <si>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</si>
  <si>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</si>
  <si>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</si>
  <si>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</si>
  <si>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</si>
  <si>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</si>
  <si>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Selections In Source Countries Tab Not Completed</t>
  </si>
  <si>
    <t>Bolivie</t>
  </si>
  <si>
    <t>Bolivien</t>
  </si>
  <si>
    <t>玻利维亚</t>
  </si>
  <si>
    <t>ボリビア</t>
  </si>
  <si>
    <t>Bolívia</t>
  </si>
  <si>
    <t>Irán</t>
  </si>
  <si>
    <t>伊朗</t>
  </si>
  <si>
    <t>イラン</t>
  </si>
  <si>
    <t>Irão</t>
  </si>
  <si>
    <t>Tanzanie</t>
  </si>
  <si>
    <t>Tansania</t>
  </si>
  <si>
    <t>タンザニア</t>
  </si>
  <si>
    <t>Tanzânia</t>
  </si>
  <si>
    <t>坦桑尼亚</t>
  </si>
  <si>
    <t>委内瑞拉</t>
  </si>
  <si>
    <t>ベネズエラ</t>
  </si>
  <si>
    <t>y</t>
  </si>
  <si>
    <t>For Question 3 on the 'Declaration' tab:</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</si>
  <si>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</si>
  <si>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</si>
  <si>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</si>
  <si>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</si>
  <si>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</si>
  <si>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</si>
  <si>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</si>
  <si>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问题27：认证</t>
  </si>
  <si>
    <t>質問27：保証</t>
  </si>
  <si>
    <t>Question 27: Certification</t>
  </si>
  <si>
    <t>Question 27 : Certification</t>
  </si>
  <si>
    <t>Pregunta 27: Certificación</t>
  </si>
  <si>
    <t>Frage 27: Zertifizierung</t>
  </si>
  <si>
    <t>Questão 27: Certificação</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</si>
  <si>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</si>
  <si>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</si>
  <si>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</si>
  <si>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</si>
  <si>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</si>
  <si>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</si>
  <si>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Nombre sélectionné :</t>
  </si>
  <si>
    <t>Número seleccionado:</t>
  </si>
  <si>
    <t>Nummer ausgewählt:</t>
  </si>
  <si>
    <t>选择的数量</t>
  </si>
  <si>
    <t>選択された数</t>
  </si>
  <si>
    <t>Mon organisation produit ce bien dans :</t>
  </si>
  <si>
    <t>Mi organización produce el producto en:</t>
  </si>
  <si>
    <t>Meine Organisation stellt diese Ware in:</t>
  </si>
  <si>
    <t>我司在该地区生产这种商品</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</si>
  <si>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</si>
  <si>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</si>
  <si>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</si>
  <si>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</si>
  <si>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</si>
  <si>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</si>
  <si>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</si>
  <si>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</si>
  <si>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</si>
  <si>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</si>
  <si>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</si>
  <si>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</si>
  <si>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 xml:space="preserve">Pour la Question 3 de l’onglet Déclaration :         </t>
  </si>
  <si>
    <t xml:space="preserve">Para la Pregunta 3 sobre la pestaña de "Declaración":        </t>
  </si>
  <si>
    <t xml:space="preserve">Zu Frage 3 auf dem Reiter „Deklaration“:         </t>
  </si>
  <si>
    <t xml:space="preserve">‘声明’选项卡上的问题3：        </t>
  </si>
  <si>
    <t xml:space="preserve">[開示] タブの質問3：        </t>
  </si>
  <si>
    <t xml:space="preserve">Para a Questão 3 no separador "Declaração":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</si>
  <si>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</si>
  <si>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</si>
  <si>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</si>
  <si>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</si>
  <si>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</si>
  <si>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</si>
  <si>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Birmanie</t>
  </si>
  <si>
    <t>Birmania</t>
  </si>
  <si>
    <t>Birma</t>
  </si>
  <si>
    <t>ビルマ</t>
  </si>
  <si>
    <t>Birmânia</t>
  </si>
  <si>
    <t>Corée du Nord</t>
  </si>
  <si>
    <t>Corea del Norte</t>
  </si>
  <si>
    <t>Nordkorea</t>
  </si>
  <si>
    <t>朝鲜</t>
  </si>
  <si>
    <t>北朝鮮</t>
  </si>
  <si>
    <t>Coreia do Norte</t>
  </si>
  <si>
    <t>Russie</t>
  </si>
  <si>
    <t>Rusia</t>
  </si>
  <si>
    <t>Russland</t>
  </si>
  <si>
    <t>俄罗斯</t>
  </si>
  <si>
    <t>ロシア</t>
  </si>
  <si>
    <t>Rússia</t>
  </si>
  <si>
    <t>République démocratique du Congo</t>
  </si>
  <si>
    <t>República Democrática del Congo</t>
  </si>
  <si>
    <t>Demokratische Republik Kongo</t>
  </si>
  <si>
    <t>刚果民主共和国</t>
  </si>
  <si>
    <t>コンゴ民主共和国</t>
  </si>
  <si>
    <t>República Democrática do Congo</t>
  </si>
  <si>
    <t>République kirghize</t>
  </si>
  <si>
    <t>República Kirguisa</t>
  </si>
  <si>
    <t>Kirgisische Republik</t>
  </si>
  <si>
    <t>吉尔吉斯共和国</t>
  </si>
  <si>
    <t>キルギス共和国</t>
  </si>
  <si>
    <t>República do Quirguistão</t>
  </si>
  <si>
    <t>Obligatoire</t>
  </si>
  <si>
    <t>Requerido</t>
  </si>
  <si>
    <t>Erforderlich</t>
  </si>
  <si>
    <t>需要</t>
  </si>
  <si>
    <t>必須</t>
  </si>
  <si>
    <t>Obrigatório</t>
  </si>
  <si>
    <t>Article 964 of the Swiss Code of Obligations (Obligationenrecht)</t>
  </si>
  <si>
    <t>スイス債権法（Obligationenrecht）第964条</t>
  </si>
  <si>
    <t>Artigo 964 do Código Suíço de Obrigações</t>
  </si>
  <si>
    <t>《瑞士债务法》（Obligationenrecht）第 964 条</t>
  </si>
  <si>
    <t>Artikel 964 des Schweizerischen Obligationenrechts (Obligationenrecht)</t>
  </si>
  <si>
    <t>Artículo 964 del Código de Obligaciones Suizo (Obligationenrecht)</t>
  </si>
  <si>
    <t>Article 964 du Code suisse des obligations (Obligationenrecht)</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</si>
  <si>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</si>
  <si>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</si>
  <si>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</si>
  <si>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</si>
  <si>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</si>
  <si>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</si>
  <si>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</si>
  <si>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Marchandise</t>
  </si>
  <si>
    <t>Producto</t>
  </si>
  <si>
    <t>Ware</t>
  </si>
  <si>
    <t>商品</t>
  </si>
  <si>
    <t>物品</t>
  </si>
  <si>
    <t>Mercadoria</t>
  </si>
  <si>
    <t>Pays/Juridiction</t>
  </si>
  <si>
    <t>País/Jurisdicción</t>
  </si>
  <si>
    <t>Land/Gerichtsbarkeit</t>
  </si>
  <si>
    <t>国・管轄区域</t>
  </si>
  <si>
    <t>País / Jurisdição</t>
  </si>
  <si>
    <t>Regulatory scope:</t>
  </si>
  <si>
    <t>esclavitud y tráfico de seres humanos</t>
  </si>
  <si>
    <t>trabajo infantil</t>
  </si>
  <si>
    <t>esclavitud, tráfico de seres humanos y trabajo infantil</t>
  </si>
  <si>
    <t>All</t>
  </si>
  <si>
    <t>Select</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</si>
  <si>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and attach corresponding document(s)' column = please insert the direct URL to, or the file name(s) of, the documents supporting your answers wherever supporting documentation is required.
'Comments' column = please insert any comments, if desired. This field is optional.
'Goods scope' field = identifies the goods covered by this declaration. This selection applies to the goods-specific questions in the STRT. The 'goods scope' is normally defined for you by your customer. The 'goods scope' can cover between zero and five goods. Service providers can select N/A for this section of the Declaration.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</si>
  <si>
    <t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t>
  </si>
  <si>
    <t>This tab contains the STRT survey questions that you must complete and submit to your customer, and identifies the required supporting documentation to be submitted along with the STRT.
The 'goods scope' identifies the goods covered by this declaration. This selection applies to the goods-specific questions in the STRT. The 'goods scope' is normally defined for you by your customer. Your customer may have made this selection based on the most prevalent high-risk goods in their supply chain and/or the focus of their traceability efforts. The 'goods scope' can cover between zero and five goods. For more than five goods, please disclose using a second STRT. Service providers can select N/A for this section of the Declaration.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</si>
  <si>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European Portuguese</t>
  </si>
  <si>
    <t>Einleitung</t>
  </si>
  <si>
    <t>Introdução</t>
  </si>
  <si>
    <t>Acerca de la plantilla Slavery &amp; Trafficking Risk Template (STRT)</t>
  </si>
  <si>
    <t>Über das Slavery &amp; Trafficking Risk Template (STRT) (Vorlage zu den Risiken von Sklaverei und Menschenhandel)</t>
  </si>
  <si>
    <t>Sobre o Slavery &amp; Trafficking Risk Template (STRT)</t>
  </si>
  <si>
    <t>¿Por qué debo completar la STRT?</t>
  </si>
  <si>
    <t>Warum fülle ich die STRT aus?</t>
  </si>
  <si>
    <t>Por que motivo estou a responder ao STRT?</t>
  </si>
  <si>
    <t>Lo más probable es que deba completar la STRT a solicitud de uno o más de sus clientes.</t>
  </si>
  <si>
    <t>Sie füllen mit großer Wahrscheinlichkeit die STRT auf Anforderung eines oder mehrerer Ihrer Kunden aus.</t>
  </si>
  <si>
    <t>Muito provavelmente, está a responder ao STRT a pedido de um ou mais dos seus clientes.</t>
  </si>
  <si>
    <t>¿Cómo funciona la STRT?</t>
  </si>
  <si>
    <t>Wie funktioniert die STRT?</t>
  </si>
  <si>
    <t>Como é que o STRT funciona?</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</si>
  <si>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</si>
  <si>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r>
      <rPr>
        <sz val="11"/>
        <color rgb="FF000000"/>
        <rFont val="Calibri"/>
        <family val="2"/>
      </rPr>
      <t>¿Con qué reglamentos y marcos de presentación de informes brinda apoyo la STRT?</t>
    </r>
  </si>
  <si>
    <t>Reiter „Deklaration“</t>
  </si>
  <si>
    <t>Separador "Declaração"</t>
  </si>
  <si>
    <t>Reiter „Länder“</t>
  </si>
  <si>
    <t>Separador "Países"</t>
  </si>
  <si>
    <t>Reiter „Branchen“</t>
  </si>
  <si>
    <t>Reiter „Überprüfung“</t>
  </si>
  <si>
    <t>Separador "Rever"</t>
  </si>
  <si>
    <t>Mit diesem Reiter können Sie schnell fehlende Felder innerhalb der STRT erkennen und Ihre Antworten vor dem Einreichen überprüfen.</t>
  </si>
  <si>
    <t>Este separador permite-lhe identificar rapidamente campos em falta no STRT e verificar as suas respostas antes do envio.</t>
  </si>
  <si>
    <t>Reiter „Glossar“</t>
  </si>
  <si>
    <t>Separador "Glossário"</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</si>
  <si>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</si>
  <si>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</si>
  <si>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Este separador apresenta a definição e explicação de termos e conceitos essenciais referidos no STRT.</t>
  </si>
  <si>
    <t xml:space="preserve">Versão: </t>
  </si>
  <si>
    <t xml:space="preserve">Endereço comercial (opcional): </t>
  </si>
  <si>
    <t xml:space="preserve">Vollständiger Name der Kontaktperson: </t>
  </si>
  <si>
    <t xml:space="preserve">Nome completo da pessoa de contacto: </t>
  </si>
  <si>
    <t xml:space="preserve">E-Mail-Adresse der Kontaktperson: </t>
  </si>
  <si>
    <t xml:space="preserve">E-mail de contacto: </t>
  </si>
  <si>
    <t xml:space="preserve">Telefonnummer der Kontaktperson (Ländervorwahl + Telefonnummer): </t>
  </si>
  <si>
    <t xml:space="preserve">N.º de telefone de contacto (indicativo do país + número): </t>
  </si>
  <si>
    <t xml:space="preserve">Vollständiger Name der autorisierenden Person: </t>
  </si>
  <si>
    <t xml:space="preserve">Nome completo da pessoa que autoriza: </t>
  </si>
  <si>
    <t xml:space="preserve">Titel der autorisierenden Person: </t>
  </si>
  <si>
    <t xml:space="preserve">Título do autorizador: </t>
  </si>
  <si>
    <t xml:space="preserve">E-Mail der autorisierenden Person: </t>
  </si>
  <si>
    <t xml:space="preserve">E-mail do autorizador: </t>
  </si>
  <si>
    <t xml:space="preserve">Telefonnummer der autorisierenden Person (Ländervorwahl + Telefonnummer): </t>
  </si>
  <si>
    <t xml:space="preserve">N.º de telefone do autorizador (indicativo do país + número): </t>
  </si>
  <si>
    <t xml:space="preserve">Data de preenchimento (AAAA/MM/DD): </t>
  </si>
  <si>
    <t>Subquestão n.º</t>
  </si>
  <si>
    <t xml:space="preserve">Frage    </t>
  </si>
  <si>
    <t xml:space="preserve">Questão    </t>
  </si>
  <si>
    <t>Belegunterlagen erforderlich</t>
  </si>
  <si>
    <t>Documentação de suporte necessária</t>
  </si>
  <si>
    <r>
      <rPr>
        <sz val="11"/>
        <color rgb="FF000000"/>
        <rFont val="Calibri"/>
        <family val="2"/>
      </rPr>
      <t>Inserte la URL que enlace a el o los documentos relevantes, o inserte el o los nombres de archivo relevantes y adjunte los documentos correspondientes a su envío</t>
    </r>
  </si>
  <si>
    <t>Kommentare</t>
  </si>
  <si>
    <t>Comentários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</si>
  <si>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</si>
  <si>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</si>
  <si>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</si>
  <si>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</si>
  <si>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sich an allen Formen der Zwangsarbeit und des Menschenhandels (auch als moderne Sklaverei bezeichnet) zu beteiligen?</t>
  </si>
  <si>
    <t>Participar em todas as formas de trabalho forçado e tráfico de seres humanos (também designado por "escravatura moderna")?</t>
  </si>
  <si>
    <t>Personalbeschaffer einzusetzen, die die örtlichen Arbeitsgesetze des Landes nicht einhalten, in dem die Rekrutierung stattfindet?</t>
  </si>
  <si>
    <t>Recorrer a angariadores que não cumpram a legislação laboral local do país no qual o recrutamento tem lugar?</t>
  </si>
  <si>
    <t>sich während der Dauer des Vertrages gewerbsmäßige sexuelle Handlungen zu verschaffen?</t>
  </si>
  <si>
    <t>Procurar serviços de sexo remunerado durante o período de duração do contrato?</t>
  </si>
  <si>
    <t>Oferta ou disponibilização de alojamento para os vossos funcionários, em conformidade com as normas de segurança e alojamento do país anfitrião?</t>
  </si>
  <si>
    <t>Que os salários cumprem os requisitos legais aplicáveis do país anfitrião ou, no caso de não existir um salário mínimo legal, os salários estão em linha com os salários predominantes na indústria?</t>
  </si>
  <si>
    <t>Erhalten Ihre Mitarbeiter mit direkter Verantwortung für das Lieferkettenmanagement und die Personaleinstellung Schulungen, wie man das Risiko von Sklaverei und des Menschenhandels mindern kann?</t>
  </si>
  <si>
    <t xml:space="preserve">Choix de réponse : </t>
  </si>
  <si>
    <t xml:space="preserve">Antwortmöglichkeiten: </t>
  </si>
  <si>
    <t xml:space="preserve">Opções de resposta: </t>
  </si>
  <si>
    <t>Pièces justificatives requises : Non</t>
  </si>
  <si>
    <t>Belegunterlagen erforderlich: Nein</t>
  </si>
  <si>
    <t>Documentação de suporte necessária: Não</t>
  </si>
  <si>
    <t>Pièces justificatives requises : Preuve de déclaration publique requise</t>
  </si>
  <si>
    <t>Belegunterlagen erforderlich: Nachweis der öffentlichen Offenlegung erforderlich</t>
  </si>
  <si>
    <t>Documentação de suporte necessária: comprovativo da necessidade de divulgação pública</t>
  </si>
  <si>
    <t xml:space="preserve">Zertifizierung </t>
  </si>
  <si>
    <t xml:space="preserve">Certificação </t>
  </si>
  <si>
    <t>Oui URL</t>
  </si>
  <si>
    <t>Ja URL</t>
  </si>
  <si>
    <t>Sim URL</t>
  </si>
  <si>
    <t>Aucun fichier</t>
  </si>
  <si>
    <t>Keine Datei</t>
  </si>
  <si>
    <t>Não Ficheiro</t>
  </si>
  <si>
    <t>s.o. - Nous n’embauchons pas de travailleurs migrants étrangers</t>
  </si>
  <si>
    <t>n/z – Wir stellen keine ausländischen Wanderarbeiter ein</t>
  </si>
  <si>
    <t>N/A - Não contratamos trabalhadores migrantes estrangeiros</t>
  </si>
  <si>
    <t>s.o. - Nous n’embauchons pas de travailleurs migrants étrangers ou domestiques</t>
  </si>
  <si>
    <t>n/z – Wir stellen keine ausländischen oder einheimischen Wanderarbeiter ein</t>
  </si>
  <si>
    <t>N/A - Não contratamos trabalhadores migrantes estrangeiros ou domésticos</t>
  </si>
  <si>
    <t>n/z –  Wir stellen keine Unterbringung zur Verfügung</t>
  </si>
  <si>
    <t>N/A - Não oferecemos nem disponibilizamos alojamento</t>
  </si>
  <si>
    <t xml:space="preserve">Ja, und dies trifft auf Mitarbeiter zu, ob gesetzlich oder vertraglich vorgeschrieben </t>
  </si>
  <si>
    <t xml:space="preserve">Sim, e isto aplica-se a todos os funcionários, quer seja exigido pela legislação, quer seja exigido por imposição contratual </t>
  </si>
  <si>
    <t xml:space="preserve">Oui, mais seulement lorsque la loi ou un contrat l'exige </t>
  </si>
  <si>
    <t xml:space="preserve">Ja, aber nur, wenn gesetzlich oder vertraglich vorgeschrieben </t>
  </si>
  <si>
    <t xml:space="preserve">Sim, mas apenas quando tal é exigido pela legislação ou por imposição contratual </t>
  </si>
  <si>
    <t xml:space="preserve">Zu Frage 1 auf dem Reiter „Deklaration“: </t>
  </si>
  <si>
    <t xml:space="preserve">Para a Questão 1 no separador "Declaração": </t>
  </si>
  <si>
    <r>
      <rPr>
        <sz val="11"/>
        <color rgb="FF000000"/>
        <rFont val="Calibri"/>
        <family val="2"/>
      </rPr>
      <t>Curaçao</t>
    </r>
  </si>
  <si>
    <r>
      <rPr>
        <sz val="11"/>
        <color rgb="FF000000"/>
        <rFont val="Calibri"/>
        <family val="2"/>
      </rPr>
      <t>Gambia</t>
    </r>
  </si>
  <si>
    <t>Gâmbia</t>
  </si>
  <si>
    <r>
      <rPr>
        <sz val="11"/>
        <color rgb="FF000000"/>
        <rFont val="Calibri"/>
        <family val="2"/>
      </rPr>
      <t>Kosovo</t>
    </r>
  </si>
  <si>
    <t xml:space="preserve">Zu Frage 3 auf dem Reiter „Deklaration“: </t>
  </si>
  <si>
    <t xml:space="preserve">Para a Questão 3 no separador "Declaração": </t>
  </si>
  <si>
    <r>
      <rPr>
        <sz val="11"/>
        <color rgb="FF000000"/>
        <rFont val="Calibri"/>
        <family val="2"/>
      </rPr>
      <t>Sectores con explotación laboral forzada</t>
    </r>
  </si>
  <si>
    <r>
      <rPr>
        <sz val="11"/>
        <color rgb="FF000000"/>
        <rFont val="Calibri"/>
        <family val="2"/>
      </rPr>
      <t>Servicios de alojamiento y alimentación</t>
    </r>
  </si>
  <si>
    <r>
      <rPr>
        <sz val="11"/>
        <color rgb="FF000000"/>
        <rFont val="Calibri"/>
        <family val="2"/>
      </rPr>
      <t>Agricultura, forestación y pesca</t>
    </r>
  </si>
  <si>
    <r>
      <rPr>
        <sz val="11"/>
        <color rgb="FF000000"/>
        <rFont val="Calibri"/>
        <family val="2"/>
      </rPr>
      <t>Mendicidad</t>
    </r>
  </si>
  <si>
    <t>Baugewerbe</t>
  </si>
  <si>
    <t>Construção</t>
  </si>
  <si>
    <r>
      <rPr>
        <sz val="11"/>
        <color rgb="FF000000"/>
        <rFont val="Calibri"/>
        <family val="2"/>
      </rPr>
      <t>Trabajo doméstico</t>
    </r>
  </si>
  <si>
    <r>
      <rPr>
        <sz val="11"/>
        <color rgb="FF000000"/>
        <rFont val="Calibri"/>
        <family val="2"/>
      </rPr>
      <t>Manufactura</t>
    </r>
  </si>
  <si>
    <r>
      <rPr>
        <sz val="11"/>
        <color rgb="FF000000"/>
        <rFont val="Calibri"/>
        <family val="2"/>
      </rPr>
      <t>Minería y canteras</t>
    </r>
  </si>
  <si>
    <r>
      <rPr>
        <sz val="11"/>
        <color rgb="FF000000"/>
        <rFont val="Calibri"/>
        <family val="2"/>
      </rPr>
      <t>Servicios personales</t>
    </r>
  </si>
  <si>
    <r>
      <rPr>
        <sz val="11"/>
        <color rgb="FF000000"/>
        <rFont val="Calibri"/>
        <family val="2"/>
      </rPr>
      <t>Comercio mayorista y minorista</t>
    </r>
  </si>
  <si>
    <t xml:space="preserve"># Frage    </t>
  </si>
  <si>
    <t># Sous-questions</t>
  </si>
  <si>
    <t># Unterfrage</t>
  </si>
  <si>
    <t>Campo obrigatório n.º</t>
  </si>
  <si>
    <t>Réponse apportée</t>
  </si>
  <si>
    <t>Bereitgestellte Antwort</t>
  </si>
  <si>
    <t>Resposta indicada</t>
  </si>
  <si>
    <t xml:space="preserve">URL ou fichier sélectionné </t>
  </si>
  <si>
    <t xml:space="preserve">Ausgewählte URL oder Datei </t>
  </si>
  <si>
    <t xml:space="preserve">URL ou ficheiro selecionado </t>
  </si>
  <si>
    <t xml:space="preserve">URL fournie </t>
  </si>
  <si>
    <t xml:space="preserve">Bereitgestellte URL </t>
  </si>
  <si>
    <t xml:space="preserve">URL indicado </t>
  </si>
  <si>
    <t>Aller à la question</t>
  </si>
  <si>
    <t>Zur Frage gehen</t>
  </si>
  <si>
    <t>Ir para a questão</t>
  </si>
  <si>
    <t>Remarques</t>
  </si>
  <si>
    <t>Anmerkungen</t>
  </si>
  <si>
    <t xml:space="preserve">Nombre de questions à compléter </t>
  </si>
  <si>
    <t xml:space="preserve">Anzahl der auszufüllenden Fragen </t>
  </si>
  <si>
    <t xml:space="preserve">Número de questões a serem respondidas </t>
  </si>
  <si>
    <t>Ist die von Ihnen eingegebene Telefonnummer korrekt?</t>
  </si>
  <si>
    <t>L'adresse e-mail que vous avez saisie est-elle correcte ?</t>
  </si>
  <si>
    <t>Ist die von Ihnen eingegebene E-Mail-Adresse korrekt?</t>
  </si>
  <si>
    <t>O endereço de e-mail que introduziu está correto?</t>
  </si>
  <si>
    <t>Avez-vous sélectionné les secteurs dans lesquels vos fournisseurs opèrent dans l'onglet « Secteurs » ?</t>
  </si>
  <si>
    <t>Haben Sie die Branchen im Reiter „Branchen“ ausgewählt, in denen Ihre Lieferanten tätig sind?</t>
  </si>
  <si>
    <t>Saisir la réponse</t>
  </si>
  <si>
    <t>Antwort eingeben</t>
  </si>
  <si>
    <t>Introduzir resposta</t>
  </si>
  <si>
    <t xml:space="preserve">Pour l’onglet Glossaire : </t>
  </si>
  <si>
    <t xml:space="preserve">Für den Reiter „Glossar“: </t>
  </si>
  <si>
    <t xml:space="preserve">Para o separador "Glossário":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</si>
  <si>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</si>
  <si>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</si>
  <si>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</si>
  <si>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 xml:space="preserve">Consulte o glossário abaixo para ficar a par da definição e explicação de termos e conceitos essenciais referidos no STRT. </t>
  </si>
  <si>
    <t>Terme</t>
  </si>
  <si>
    <t>Begriff</t>
  </si>
  <si>
    <t>Termo</t>
  </si>
  <si>
    <t>Vertreter</t>
  </si>
  <si>
    <t>Personne autorisée</t>
  </si>
  <si>
    <t>Autorisierende Person</t>
  </si>
  <si>
    <t>Pessoa que autoriza</t>
  </si>
  <si>
    <t>Loi sur la transparence des chaînes d'approvisionnement en Californie (« California Transparency in Supply Chains Act »)</t>
  </si>
  <si>
    <t>„California Transparency in Supply Chains Act“ (Gesetz von Kalifornien zur Transparenz in den Lieferketten)</t>
  </si>
  <si>
    <t>California Transparency in Supply Chains Act (Lei do Estado da Califórnia sobre Transparência em Cadeias Logísticas)</t>
  </si>
  <si>
    <t>Travail des enfants</t>
  </si>
  <si>
    <t>Trabalho infantil</t>
  </si>
  <si>
    <t>Prostitution</t>
  </si>
  <si>
    <t>Gewerbsmäßige sexuelle Handlungen</t>
  </si>
  <si>
    <t>Serviços de sexo remunerado</t>
  </si>
  <si>
    <t>Servitude pour dettes</t>
  </si>
  <si>
    <t>Schuldknechtschaft</t>
  </si>
  <si>
    <t>Servidão por dívidas</t>
  </si>
  <si>
    <t>Fabrication de produits électriques</t>
  </si>
  <si>
    <t>Fertigung von Elektronikprodukten</t>
  </si>
  <si>
    <t>Fabrico de produtos elétricos</t>
  </si>
  <si>
    <t>Industries extractives/Extraction et Production de métaux de base</t>
  </si>
  <si>
    <t>Rohstoffe/Bergbau und Produktion von Grundmetallen</t>
  </si>
  <si>
    <t>Extração/mineração e produção metalúrgica básica</t>
  </si>
  <si>
    <t>Pêche et aquaculture</t>
  </si>
  <si>
    <t>Fischerei und Aquakultur</t>
  </si>
  <si>
    <t>Pescas e aquicultura</t>
  </si>
  <si>
    <t>Travail forcé</t>
  </si>
  <si>
    <t>Zwangsarbeit</t>
  </si>
  <si>
    <t>Trabalho forçado</t>
  </si>
  <si>
    <t>Foresterie</t>
  </si>
  <si>
    <t>Forstwirtschaft</t>
  </si>
  <si>
    <t>Silvicultura</t>
  </si>
  <si>
    <t>Santé</t>
  </si>
  <si>
    <t>Gesundheitswesen</t>
  </si>
  <si>
    <t>Cuidados de saúde</t>
  </si>
  <si>
    <t>Hôtellerie</t>
  </si>
  <si>
    <t>Gastgewerbe</t>
  </si>
  <si>
    <t>Restauração</t>
  </si>
  <si>
    <t>Entretien/Maintenance</t>
  </si>
  <si>
    <t>Hauswirtschaft/Betrieb von Anlagen</t>
  </si>
  <si>
    <t>Serviços domésticos/exploração de instalações</t>
  </si>
  <si>
    <t>Logement fourni ou hébergement organisé</t>
  </si>
  <si>
    <t>Bereitgestellte oder arrangierte Unterbringung</t>
  </si>
  <si>
    <t>Oferta ou disponibilização de alojamento</t>
  </si>
  <si>
    <t>Trafic d’êtres humains</t>
  </si>
  <si>
    <t>Menschenhandel</t>
  </si>
  <si>
    <t>Tráfico de seres humanos</t>
  </si>
  <si>
    <t>Normes de responsabilisation internes</t>
  </si>
  <si>
    <t>Standards der internen Rechenschaftspflicht</t>
  </si>
  <si>
    <t>Normas de responsabilização a nível interno</t>
  </si>
  <si>
    <t>Travail peu qualifié</t>
  </si>
  <si>
    <t>Niedrigqualifizierte Arbeit</t>
  </si>
  <si>
    <t>Trabalho não qualificado</t>
  </si>
  <si>
    <t>Esclavage moderne</t>
  </si>
  <si>
    <t>Moderne Sklaverei</t>
  </si>
  <si>
    <t>Escravatura moderna</t>
  </si>
  <si>
    <t>Travailleur migrant</t>
  </si>
  <si>
    <t>Wanderarbeiter</t>
  </si>
  <si>
    <t>Trabalhador migrante</t>
  </si>
  <si>
    <t>Endereço comercial</t>
  </si>
  <si>
    <t>Politique</t>
  </si>
  <si>
    <t>Richtlinie</t>
  </si>
  <si>
    <t>Recruteur</t>
  </si>
  <si>
    <t>Personalbeschaffer</t>
  </si>
  <si>
    <t>Angariador</t>
  </si>
  <si>
    <t>Frais de recrutement</t>
  </si>
  <si>
    <t>Vermittlungsgebühren</t>
  </si>
  <si>
    <t>Taxas de recrutamento</t>
  </si>
  <si>
    <t>Transport de retour</t>
  </si>
  <si>
    <t>Rücktransport</t>
  </si>
  <si>
    <t>Transporte de regresso</t>
  </si>
  <si>
    <t>Leibeigenschaft</t>
  </si>
  <si>
    <t>Servidão</t>
  </si>
  <si>
    <t>Esclavage</t>
  </si>
  <si>
    <t>Sklaverei</t>
  </si>
  <si>
    <t>Escravatura</t>
  </si>
  <si>
    <t>Fournisseur</t>
  </si>
  <si>
    <t>Lieferant</t>
  </si>
  <si>
    <t>Fornecedor</t>
  </si>
  <si>
    <t>Chaîne d’approvisionnement</t>
  </si>
  <si>
    <t>Lieferkette</t>
  </si>
  <si>
    <t>Cadeia logística</t>
  </si>
  <si>
    <t>Formation</t>
  </si>
  <si>
    <t>Schulung</t>
  </si>
  <si>
    <t>Formação</t>
  </si>
  <si>
    <t>Fabrication de textiles et de vêtements</t>
  </si>
  <si>
    <t>Textil- und Bekleidungsherstellung</t>
  </si>
  <si>
    <t>Têxteis e fabrico de vestuário</t>
  </si>
  <si>
    <t>Transport et entreposage</t>
  </si>
  <si>
    <t>Transport und Lagerung</t>
  </si>
  <si>
    <t>Transporte e armazenamento</t>
  </si>
  <si>
    <t>Loi britannique sur l'esclavage moderne (« UK Modern Slavery Act »)</t>
  </si>
  <si>
    <t>„UK Modern Slavery Act“ (Gesetz des Vereinigten Königreichs zur modernen Sklaverei)</t>
  </si>
  <si>
    <t>Modern Slavery Act (Lei Sobre Escravatura Moderna) do Reino Unido</t>
  </si>
  <si>
    <r>
      <rPr>
        <sz val="11"/>
        <color rgb="FF000000"/>
        <rFont val="Calibri"/>
        <family val="2"/>
      </rPr>
      <t>Evaluación de vulnerabilidad</t>
    </r>
  </si>
  <si>
    <r>
      <rPr>
        <sz val="11"/>
        <color rgb="FF000000"/>
        <rFont val="Calibri"/>
        <family val="2"/>
      </rPr>
      <t>Comercio mayorista y minorista:</t>
    </r>
  </si>
  <si>
    <t>Contrats de travail</t>
  </si>
  <si>
    <t>Arbeitsverträge</t>
  </si>
  <si>
    <t>Contratos de trabalho</t>
  </si>
  <si>
    <r>
      <rPr>
        <sz val="11"/>
        <color rgb="FF000000"/>
        <rFont val="Calibri"/>
        <family val="2"/>
      </rPr>
      <t>Trabajador</t>
    </r>
  </si>
  <si>
    <t>Explication</t>
  </si>
  <si>
    <t>Erklärung</t>
  </si>
  <si>
    <t>Explicação</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</si>
  <si>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</si>
  <si>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Un agent est un individu (y compris un responsable, un dirigeant, un employé ou un contractuel indépendant) autorisé à agir au nom de votre entreprise.</t>
  </si>
  <si>
    <t>Um agente define-se como sendo qualquer indivíduo (incluindo um diretor, um responsável, um funcionário ou um fornecedor independente) autorizado a atuar em representação da sua organização.</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</si>
  <si>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</si>
  <si>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</si>
  <si>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</si>
  <si>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</si>
  <si>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La prostitution est définie comme tout acte sexuel pour lequel quelque chose de valeur est donné ou reçu par une personne.</t>
  </si>
  <si>
    <t>Gewerbsmäßige sexuelle Handlungen sind als sexuelle Handlungen definiert, bei denen etwas von Wert einer Person gegeben oder empfangen wird.</t>
  </si>
  <si>
    <t>Serviço de sexo remunerado define-se como sendo qualquer ato sexual por conta do qual é dado ou recebido algo de valor por qualquer pessoa.</t>
  </si>
  <si>
    <t>L'adresse postale du siège social de l'entreprise complétant et soumettant le STRT.</t>
  </si>
  <si>
    <t>La dirección postal de la sede central de la organización que completa y envía la STRT.</t>
  </si>
  <si>
    <t>O endereço de correio da sede da organização que preenche e envia o STRT.</t>
  </si>
  <si>
    <t>Le nom de l'entreprise complétant et soumettant le STRT. Ne pas utiliser d’abréviations.</t>
  </si>
  <si>
    <t>El nombre de la organización que completa y envía la STRT. No use abreviaciones.</t>
  </si>
  <si>
    <t>O nome da organização que preenche e envia o STRT. Não utilize abreviaturas.</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</si>
  <si>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</si>
  <si>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</si>
  <si>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O número DUNS, NIPC, identificador específico do cliente ou outro número ou código exclusivo da organização que preenche e envia o STRT.</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</si>
  <si>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</si>
  <si>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</si>
  <si>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</si>
  <si>
    <t>La fabrication de produits électroniques et électriques comprend i) la fabrication de produits informatiques et électroniques, et ii) la fabrication de matériel électrique, d’électroménager et de composants.</t>
  </si>
  <si>
    <t>Die Fertigung von Elektronik und Elektronikprodukten umfasst i) die Fertigung von Computern und Elektronikprodukten und ii) die Fertigung von Elektrogeräten, Anlagen und Komponenten.</t>
  </si>
  <si>
    <t>O fabrico de produtos eletrónicos e elétricos inclui i) Fabrico de computadores e produtos eletrónicos, e ii) Fabrico de equipamentos elétricos, eletrodomésticos e componentes.</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</si>
  <si>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</si>
  <si>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</si>
  <si>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</si>
  <si>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</si>
  <si>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</si>
  <si>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</si>
  <si>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</si>
  <si>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</si>
  <si>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</si>
  <si>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</si>
  <si>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Gastgewerbe bezieht sich auf die Branchen, die Nahrung, Unterkunft, Tourismus und Freizeitdienste anbieten, und konzentriert sich insbesondere auf das Hotelgewerbe, Gastronomie und die Tourismusbranche.</t>
  </si>
  <si>
    <t>L'entretien et la maintenance font référence aux services impliqués dans la maintenance et l’entretien de base des installations, y compris les services de conciergerie, de blanchisserie, d'entretien de terrains, de gardiennage/sécurité et de gestion des déchets.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</si>
  <si>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</si>
  <si>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</si>
  <si>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Incluye el alojamiento provisto o dispuesto para los empleados indirectamente por los reclutadores o directamente por la organización que completa y envía la STRT.</t>
  </si>
  <si>
    <t>Inclui alojamento que tenha sido oferecido ou disponibilizado para os funcionários indiretamente por angariadores ou diretamente pela organização que preenche e envia o STRT.</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</si>
  <si>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</si>
  <si>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</si>
  <si>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</si>
  <si>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r>
      <rPr>
        <sz val="11"/>
        <color rgb="FF000000"/>
        <rFont val="Calibri"/>
        <family val="2"/>
      </rPr>
      <t>Los estándares de responsabilidad internos pueden incluir procedimientos para acciones correctivas y preventivas y la protección de la confidencialidad y de los denunciantes.</t>
    </r>
  </si>
  <si>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</si>
  <si>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</si>
  <si>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</si>
  <si>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</si>
  <si>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</si>
  <si>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</si>
  <si>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</si>
  <si>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Les travailleurs migrants sont des personnes ayant abandonné leur foyer pour trouver du travail en dehors de leur ville natale ou de leur pays d'origine. Les travailleurs migrants sont des ressortissants étrangers ou domestiques (internes).</t>
  </si>
  <si>
    <t>Wanderarbeiter sind Menschen, die ihre Heimat verlassen, um Arbeit außerhalb ihres Heimatwohnortes oder Heimatlandes zu finden. Wanderarbeiter umfassen ausländische und inländische Wanderarbeiter.</t>
  </si>
  <si>
    <t>Trabalhadores migrantes são pessoas que saem de casa para procurar trabalho fora da sua cidade natal ou país de origem. Os trabalhadores migrantes incluem trabalhadores migrantes estrangeiros e domésticos (internos).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</si>
  <si>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</si>
  <si>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</si>
  <si>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</si>
  <si>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</si>
  <si>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</si>
  <si>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</si>
  <si>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</si>
  <si>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</si>
  <si>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L'esclavage, conformément à la Convention sur l'esclavage des Nations Unies (ONU) de 1926, s'entend de l'état ou de la condition d'une personne sur laquelle s'exercent les attributs du droit de propriété ou certains d'entre eux.</t>
  </si>
  <si>
    <t>Die Sklaverei ist laut dem „1926 Slavery Convention“ (Sklavereiabkommen von 1926) der Vereinten Nationen der Status oder Zustand einer Person, über die alle oder eine der mit dem Eigentumsrecht verbundenen Befugnisse ausgeübt werden.</t>
  </si>
  <si>
    <t>Escravatura, de acordo com a Convenção Contra a Escravatura de 1926 da ONU, consiste no estado ou condição de uma pessoa sobre a qual são exercidos todos ou qualquer um dos poderes associados ao direito de propriedade.</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</si>
  <si>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</si>
  <si>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</si>
  <si>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</si>
  <si>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Uma cadeia logística define-se como sendo uma sequência de atividades ou partes que fornecem produtos ou serviços à organização que preenche e envia o STRT.</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</si>
  <si>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</si>
  <si>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</si>
  <si>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</si>
  <si>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</si>
  <si>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</si>
  <si>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</si>
  <si>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</si>
  <si>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r>
      <rPr>
        <sz val="11"/>
        <color rgb="FF000000"/>
        <rFont val="Calibri"/>
        <family val="2"/>
      </rPr>
      <t>Un proceso de evaluación formal o documentado que aplica un conjunto de criterios para determinar la vulnerabilidad de los trabajadores a la esclavitud y al tráfico humano.</t>
    </r>
  </si>
  <si>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</si>
  <si>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</si>
  <si>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</si>
  <si>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</si>
  <si>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r>
      <rPr>
        <sz val="11"/>
        <color rgb="FF000000"/>
        <rFont val="Calibri"/>
        <family val="2"/>
      </rPr>
      <t xml:space="preserve">No, nuestros reclutadores no contratan subcontratistas para contratar trabajadores </t>
    </r>
  </si>
  <si>
    <r>
      <rPr>
        <sz val="11"/>
        <color rgb="FF000000"/>
        <rFont val="Calibri"/>
        <family val="2"/>
      </rPr>
      <t>Desconocemos si nuestros reclutadores contratan subcontratistas para contratar trabajadores.</t>
    </r>
  </si>
  <si>
    <t xml:space="preserve">s.o. - Nous ne travaillons avec aucun fournisseur  </t>
  </si>
  <si>
    <t xml:space="preserve">n/z –  Wir arbeiten nicht mit Lieferanten  </t>
  </si>
  <si>
    <t xml:space="preserve">N/A - Não trabalhamos com nenhum fornecedor  </t>
  </si>
  <si>
    <t>Portée réglementaire :</t>
  </si>
  <si>
    <t>Alcance normativo:</t>
  </si>
  <si>
    <t>Regelungsbereich:</t>
  </si>
  <si>
    <t>监管范围 :</t>
  </si>
  <si>
    <t>規制範囲:</t>
  </si>
  <si>
    <t>Âmbito regulatório:</t>
  </si>
  <si>
    <t>Tout</t>
  </si>
  <si>
    <t>Sélectionner</t>
  </si>
  <si>
    <t>Todo</t>
  </si>
  <si>
    <t>Seleccionar</t>
  </si>
  <si>
    <t>Alle</t>
  </si>
  <si>
    <t>Auswählen</t>
  </si>
  <si>
    <t>全部</t>
  </si>
  <si>
    <t>すべて</t>
  </si>
  <si>
    <t>Todos</t>
  </si>
  <si>
    <t>Selecionar</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</si>
  <si>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 Insérer une URL sur le(s) document(s) en question ou le(s) nom(s) de fichier(s) correspondant(s) » =  insérez l'URL directe sur, ou le(s) nom(s) de fichier pour, les documents qui appuient vos réponses chaque fois qu’une pièce justificative est requise.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</si>
  <si>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a documento(s) relevantes o nombre(s) de archivo(s) correspondiente(s)" = por favor ingrese el enlace URL directo, o los nombres de archivos de los documentos que apoyan sus respuestas siempre que se requiera documentación de apoyo.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</si>
  <si>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Spalte „URL den relevanten Dokumenten oder zugehörige Dateinamen einfügen“ = bitte die direkte URL zu den oder den(die) Dateiname(n) der Ihre Antworten unterstützenden Dokumenten hinzufügen, wo dies erforderlich ist.
Kommentare = bitte jeden Kommentar einfügen, falls Sie dies möchten. Dieses Feld ist optional.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</si>
  <si>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‘在相关文件中插入URL或对应文件名’栏 = 当需要支持性文件时，请在支持您答案的文件中插入直接URL或文档名称。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</si>
  <si>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[URLまたはファイル] 欄＝必要な裏付け資料へのリンクかファイルのいずれを提供するか、選択してください。
[関連文書へのURLかファイル名を挿入] 欄＝裏付け資料が必要な場合、あなたの回答を裏付ける文書へのダイレクトURL、または文書ファイル名を挿入してください。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</si>
  <si>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URL para documento(s) relevante(s) ou nome(s) do(s) ficheiro(s) correspondente(s)" = insira o URL direto para os, ou o(s) nome(s) do(s) ficheiro(s) dos, documentos de suporte às suas respostas, onde for necessária documentação de suporte.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</si>
  <si>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 xml:space="preserve">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Il aide également les organisations à faire des divulgations concernant les indicateurs de travail forcé et de travail des enfants acceptés au niveau international et liés aux cadres de rapports de durabilité tels que la Global Reporting Initiative (GRI) et le Sustainability Accounting Standards Board (SASB).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</si>
  <si>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</si>
  <si>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Außerdem werden Organisationen dabei unterstützt, Angaben zu international anerkannten Kennwerten für Zwangs- und Kinderarbeit zu machen, die mit Rahmenwerken für die Nachhaltigkeitsberichterstattung wie der Global Reporting Initiative (GRI) und dem Sustainability Accounting Standards Board (SASB) verbunden sind.</t>
  </si>
  <si>
    <t xml:space="preserve">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t>
  </si>
  <si>
    <t xml:space="preserve">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t>
  </si>
  <si>
    <t xml:space="preserve">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t>
  </si>
  <si>
    <t>Cet onglet contient les questions de l’enquête STRT auxquelles vous devez répondre avant de la soumettre à votre client, et identifie les pièces justificatives requises à soumettre avec le STRT.
La « portée des marchandises » identifie les marchandises couvertes par cette déclaration. Cette sélection s'applique aux questions spécifiques aux marchandises dans le STRT. La « portée des marchandises » est normalement définie pour vous par votre client. Votre client peut avoir fait cette sélection en se basant sur les marchandises à haut risque les plus répandues dans sa chaîne d'approvisionnement et/ou sur l'objet de ses efforts en matière de traçabilité. La « portée des marchandises » peut couvrir entre zéro et cinq marchandises. Pour plus de cinq marchandises, veuillez utiliser un deuxième STRT. Les prestataires de services peuvent sélectionner S.O. pour cette section de la déclaration.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</si>
  <si>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'ámbito de productos' identifica los productos objeto de esta declaración. Esta selección se aplica a las preguntas específicas sobre productos del STRT. Normalmente, el cliente define por usted el "ámbito de productos". Es posible que su cliente haya hecho esta selección basándose en los productos de alto riesgo más frecuentes de su cadena de suministros o en el objetivo de sus iniciativas de trazabilidad. El "ámbito de productos" puede incluir entre cero y cinco productos. Para más de cinco productos, haga una declaración usando una segunda STRT. Los proveedores de servicios pueden seleccionar N/A en esta sección de la declaración.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</si>
  <si>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Ihr Kunde kann diese Auswahl auf der Grundlage der am häufigsten vorkommenden Hochrisikowaren in seiner Lieferkette und/oder dem Schwerpunkt seiner Rückverfolgbarkeitsbemühungen getroffen haben. Der „Warengeltungsbereich“ kann zwischen null und fünf Waren umfassen. Bei mehr als fünf Waren geben Sie bitte eine zweite STRT an. Dienstleister können bei diesem Abschnitt der Erklärung die Option n. z. (nicht zutreffend) auswählen.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</si>
  <si>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此选项卡包含您必须完成并提交您客户的STRT调查问题，同时指出将与STRT一同提交的支持性文件。
“商品范围”界定了本声明中包含的商品。该范围适用于 STRT 中与商品相关的问题。“商品范围”通常是由您的客户为您定义的。您的客户可能是根据其供应链中最普遍的高风险商品和/或其可追溯性工作的重点来进行的选择。“商品范围”可涵盖零到五种商品。如果超过五种商品，请使用一份新的 STRT 进行披露。服务提供商可在声明的此部分选择“不适用”。
“主题范围”界定了本声明中涵盖的主题。该范围适用于 STRT 中与主题相关的问题。“主题范围”通常是由您的客户为您定义的。您的客户可能是根据其合规计划的核心内容来进行的选择。 
“监管范围”界定了该申报中是否包含了所有的适用法规。此项的选择会影响 STRT 里第 9 个和第 10 个问题。“监管范围”通常是由您的客户为您定义的。您的客户可能是根据其合规计划的核心内容来进行的选择。</t>
  </si>
  <si>
    <t>このタブには、STRTサーベイの質問が記載されており、必ず回答して取引先に送信しなければなりません。このタブにはまた、STRTと共に提出しなければならない裏付け資料が指定されています。
「物品の対象範囲」は、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規制範囲」は、すべての適用される規制がこの開示の対象となるかどうかを特定します。この選択は、STRTの質問9と10に影響します。「規制範囲」は、通常、取引先によって定義されます。貴社の取引先は、コンプライアンスプログラムの焦点に基づいてこの選択を行った可能性があります。</t>
  </si>
  <si>
    <t xml:space="preserve">Este separador contém as perguntas do inquérito STRT que tem de responder e enviar para o seu cliente, e identifica a documentação de suporte necessária a ser enviada juntamente com o STRT.
O «Âmbito de mercadorias» identifica as mercadorias abrangidas por esta declaração. Esta seleção aplica-se a questões específicas das mercadorias no STRT. Normalmente, o «Âmbito de mercadorias» é definido para a sua empresa pelo seu cliente. O seu cliente pode ter feito esta seleção com base nas mercadorias de alto risco mais prevalentes na cadeia logística do mesmo, e/ou em função das iniciativas de rastreabilidade das mesmas. O «Âmbito de mercadorias» pode abranger entre zero e cinco mercadorias. Para mais de cinco mercadorias, declare as mesmas utilizando um segundo STRT. Os prestadores de serviços podem selecionar «N/A» nesta secção da declaração.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O campo «Âmbito regulatório» identifica se todos os regulamentos aplicáveis estão abrangidos por esta declaração. Esta seleção afeta as questões 9 e 10 no STRT. Normalmente, o «Âmbito regulatório» é definido para a sua empresa pelo seu cliente. O seu cliente pode ter feito esta seleção com base no objetivo do respetivo programa de conformidade. </t>
  </si>
  <si>
    <t xml:space="preserve">Fertigstellungsdatum (JJJJ/MM/TT):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</si>
</sst>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sz val="12"/>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s>
  <fills count="3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4">
    <xf numFmtId="0" fontId="0" fillId="0" borderId="0"/>
    <xf numFmtId="0" fontId="7" fillId="0" borderId="0" applyNumberFormat="0" applyFill="0" applyBorder="0" applyAlignment="0" applyProtection="0"/>
    <xf numFmtId="0" fontId="39" fillId="15" borderId="52" applyNumberFormat="0" applyAlignment="0" applyProtection="0"/>
    <xf numFmtId="0" fontId="1" fillId="0" borderId="0"/>
  </cellStyleXfs>
  <cellXfs count="451">
    <xf numFmtId="0" fontId="0" fillId="0" borderId="0" xfId="0"/>
    <xf numFmtId="0" fontId="2" fillId="3" borderId="1" xfId="0" applyFont="1" applyFill="1" applyBorder="1" applyAlignment="1"/>
    <xf numFmtId="0" fontId="2" fillId="3" borderId="2" xfId="0" applyFont="1" applyFill="1" applyBorder="1" applyAlignment="1"/>
    <xf numFmtId="0" fontId="2" fillId="3" borderId="3" xfId="0" applyFont="1" applyFill="1" applyBorder="1" applyAlignment="1"/>
    <xf numFmtId="0" fontId="2" fillId="3" borderId="0" xfId="0" applyFont="1" applyFill="1" applyAlignment="1"/>
    <xf numFmtId="0" fontId="2" fillId="3" borderId="4" xfId="0" applyFont="1" applyFill="1" applyBorder="1" applyAlignment="1"/>
    <xf numFmtId="0" fontId="2" fillId="3" borderId="0" xfId="0" applyFont="1" applyFill="1" applyBorder="1" applyAlignment="1"/>
    <xf numFmtId="0" fontId="2" fillId="3" borderId="6" xfId="0" applyFont="1" applyFill="1" applyBorder="1" applyAlignment="1"/>
    <xf numFmtId="0" fontId="3" fillId="3" borderId="0" xfId="0" applyFont="1" applyFill="1" applyAlignment="1"/>
    <xf numFmtId="0" fontId="2" fillId="3" borderId="9" xfId="0" applyFont="1" applyFill="1" applyBorder="1" applyAlignment="1"/>
    <xf numFmtId="0" fontId="4" fillId="3" borderId="0" xfId="0" applyFont="1" applyFill="1" applyAlignment="1">
      <alignment vertical="center"/>
    </xf>
    <xf numFmtId="0" fontId="6" fillId="6" borderId="0" xfId="0" applyFont="1" applyFill="1" applyAlignment="1">
      <alignment vertical="center"/>
    </xf>
    <xf numFmtId="0" fontId="0" fillId="3" borderId="0" xfId="0" applyFont="1" applyFill="1" applyAlignment="1">
      <alignment vertical="center"/>
    </xf>
    <xf numFmtId="0" fontId="0" fillId="3" borderId="0" xfId="0" applyFont="1" applyFill="1" applyAlignment="1"/>
    <xf numFmtId="0" fontId="0" fillId="3" borderId="0" xfId="0" applyFont="1" applyFill="1" applyAlignment="1">
      <alignment horizontal="left" indent="1"/>
    </xf>
    <xf numFmtId="0" fontId="6" fillId="3" borderId="0" xfId="0" applyFont="1" applyFill="1" applyAlignment="1">
      <alignment horizontal="left" indent="1"/>
    </xf>
    <xf numFmtId="0" fontId="0" fillId="3" borderId="0" xfId="0" applyFont="1" applyFill="1" applyBorder="1" applyAlignment="1"/>
    <xf numFmtId="0" fontId="0" fillId="3" borderId="0" xfId="0" applyFont="1" applyFill="1" applyBorder="1" applyAlignment="1">
      <alignment horizontal="left" indent="1"/>
    </xf>
    <xf numFmtId="0" fontId="0" fillId="3" borderId="0" xfId="0" applyFont="1" applyFill="1" applyBorder="1" applyAlignment="1">
      <alignment horizontal="left" wrapText="1" indent="1"/>
    </xf>
    <xf numFmtId="0" fontId="0" fillId="3" borderId="0" xfId="0" applyFont="1"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applyAlignment="1"/>
    <xf numFmtId="0" fontId="8" fillId="0" borderId="16" xfId="0" applyFont="1" applyBorder="1" applyAlignment="1">
      <alignment horizontal="left" vertical="top" wrapText="1" indent="1"/>
    </xf>
    <xf numFmtId="0" fontId="8" fillId="3" borderId="31" xfId="0" applyFont="1" applyFill="1" applyBorder="1" applyAlignment="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applyAlignment="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applyAlignment="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applyBorder="1" applyAlignment="1"/>
    <xf numFmtId="0" fontId="23" fillId="3" borderId="5" xfId="0" applyFont="1" applyFill="1" applyBorder="1" applyAlignment="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applyAlignment="1"/>
    <xf numFmtId="0" fontId="22" fillId="3" borderId="0" xfId="0" applyFont="1" applyFill="1" applyBorder="1" applyAlignment="1"/>
    <xf numFmtId="0" fontId="22" fillId="3" borderId="0" xfId="0" applyFont="1" applyFill="1" applyBorder="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applyAlignment="1"/>
    <xf numFmtId="0" fontId="8" fillId="0" borderId="0" xfId="0" applyFont="1" applyFill="1" applyAlignment="1"/>
    <xf numFmtId="0" fontId="30" fillId="3" borderId="0" xfId="0" applyFont="1" applyFill="1" applyAlignment="1">
      <alignment vertical="center" wrapText="1"/>
    </xf>
    <xf numFmtId="0" fontId="30" fillId="3" borderId="0" xfId="0" applyFont="1" applyFill="1" applyBorder="1"/>
    <xf numFmtId="0" fontId="31" fillId="3" borderId="0" xfId="0" applyFont="1" applyFill="1" applyBorder="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35" fillId="13" borderId="27" xfId="0" applyFont="1" applyFill="1" applyBorder="1" applyAlignment="1">
      <alignment horizontal="left" vertical="center" wrapText="1" indent="1"/>
    </xf>
    <xf numFmtId="0" fontId="35" fillId="13" borderId="18" xfId="0" applyFont="1" applyFill="1" applyBorder="1" applyAlignment="1">
      <alignment horizontal="left" vertical="center" wrapText="1" indent="2"/>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applyAlignment="1"/>
    <xf numFmtId="0" fontId="8" fillId="12" borderId="0" xfId="0" applyFont="1" applyFill="1" applyBorder="1" applyAlignment="1">
      <alignment horizontal="left" indent="1"/>
    </xf>
    <xf numFmtId="0" fontId="38" fillId="12" borderId="42" xfId="0" applyFont="1" applyFill="1" applyBorder="1" applyAlignment="1"/>
    <xf numFmtId="0" fontId="22" fillId="9" borderId="5" xfId="0" applyFont="1" applyFill="1" applyBorder="1" applyAlignment="1">
      <alignment horizontal="center" vertical="center" wrapText="1"/>
    </xf>
    <xf numFmtId="0" fontId="2" fillId="3" borderId="10" xfId="0" applyFont="1" applyFill="1" applyBorder="1" applyAlignment="1"/>
    <xf numFmtId="0" fontId="2" fillId="3" borderId="26" xfId="0" applyFont="1" applyFill="1" applyBorder="1" applyAlignment="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23" fillId="3" borderId="9" xfId="0" applyFont="1" applyFill="1" applyBorder="1" applyAlignment="1" applyProtection="1">
      <alignment horizontal="center" vertical="center"/>
      <protection locked="0"/>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applyAlignment="1"/>
    <xf numFmtId="0" fontId="23" fillId="3" borderId="5" xfId="0" applyFont="1" applyFill="1" applyBorder="1" applyAlignment="1" applyProtection="1">
      <alignment horizontal="center" vertical="center"/>
      <protection locked="0"/>
    </xf>
    <xf numFmtId="0" fontId="8" fillId="0" borderId="0" xfId="0" applyFont="1" applyBorder="1" applyAlignment="1">
      <alignment horizontal="left" vertical="top" wrapText="1" indent="1"/>
    </xf>
    <xf numFmtId="0" fontId="23" fillId="3" borderId="5" xfId="0" applyFont="1" applyFill="1" applyBorder="1" applyAlignment="1" applyProtection="1">
      <alignment horizontal="center" vertical="center"/>
      <protection locked="0"/>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protection locked="0"/>
    </xf>
    <xf numFmtId="0" fontId="45" fillId="3" borderId="0" xfId="0" applyFont="1" applyFill="1" applyAlignment="1"/>
    <xf numFmtId="0" fontId="46" fillId="6" borderId="0" xfId="0" applyFont="1" applyFill="1" applyAlignment="1">
      <alignment vertical="center"/>
    </xf>
    <xf numFmtId="0" fontId="47" fillId="6" borderId="0" xfId="0" applyFont="1" applyFill="1" applyAlignment="1">
      <alignment vertical="center"/>
    </xf>
    <xf numFmtId="0" fontId="48" fillId="3" borderId="0" xfId="0" applyFont="1" applyFill="1" applyAlignment="1"/>
    <xf numFmtId="0" fontId="49" fillId="3" borderId="0" xfId="0" applyFont="1" applyFill="1" applyAlignment="1"/>
    <xf numFmtId="0" fontId="49" fillId="3" borderId="0" xfId="0" applyFont="1" applyFill="1" applyAlignment="1">
      <alignment horizontal="left" vertical="top" indent="1"/>
    </xf>
    <xf numFmtId="0" fontId="51" fillId="3" borderId="0" xfId="0" applyFont="1" applyFill="1" applyAlignment="1"/>
    <xf numFmtId="0" fontId="45" fillId="6" borderId="0" xfId="0" applyFont="1" applyFill="1" applyAlignment="1">
      <alignment vertical="center"/>
    </xf>
    <xf numFmtId="0" fontId="45" fillId="3" borderId="0" xfId="0" applyFont="1" applyFill="1" applyBorder="1" applyAlignment="1"/>
    <xf numFmtId="0" fontId="13" fillId="3" borderId="0" xfId="0" applyFont="1" applyFill="1" applyAlignment="1">
      <alignment vertical="center"/>
    </xf>
    <xf numFmtId="0" fontId="11" fillId="3" borderId="0" xfId="0" applyFont="1" applyFill="1" applyAlignment="1"/>
    <xf numFmtId="0" fontId="52"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pplyProtection="1">
      <alignment horizontal="left" vertical="center" wrapText="1" indent="1"/>
    </xf>
    <xf numFmtId="0" fontId="13" fillId="5" borderId="29" xfId="0" applyFont="1" applyFill="1" applyBorder="1" applyAlignment="1" applyProtection="1">
      <alignment horizontal="left" vertical="center" indent="1"/>
    </xf>
    <xf numFmtId="0" fontId="55" fillId="4" borderId="19" xfId="0" applyFont="1" applyFill="1" applyBorder="1" applyAlignment="1"/>
    <xf numFmtId="0" fontId="55" fillId="4" borderId="18" xfId="0" applyFont="1" applyFill="1" applyBorder="1" applyAlignment="1"/>
    <xf numFmtId="0" fontId="57" fillId="7" borderId="15" xfId="0" applyFont="1" applyFill="1" applyBorder="1" applyAlignment="1">
      <alignment horizontal="left" vertical="center" indent="1"/>
    </xf>
    <xf numFmtId="0" fontId="57" fillId="3" borderId="16" xfId="0" applyFont="1" applyFill="1" applyBorder="1" applyAlignment="1">
      <alignment horizontal="left" vertical="center" wrapText="1" indent="1"/>
    </xf>
    <xf numFmtId="0" fontId="57" fillId="0" borderId="16" xfId="0" applyFont="1" applyFill="1" applyBorder="1" applyAlignment="1">
      <alignment horizontal="left" vertical="center" wrapText="1" indent="1"/>
    </xf>
    <xf numFmtId="0" fontId="60" fillId="3" borderId="16" xfId="1" applyFont="1" applyFill="1" applyBorder="1" applyAlignment="1" applyProtection="1">
      <alignment horizontal="left" vertical="center" indent="1"/>
      <protection locked="0"/>
    </xf>
    <xf numFmtId="0" fontId="57" fillId="0" borderId="14" xfId="0" applyFont="1" applyFill="1" applyBorder="1" applyAlignment="1">
      <alignment horizontal="left" vertical="center" wrapText="1" indent="1"/>
    </xf>
    <xf numFmtId="0" fontId="55" fillId="4" borderId="20" xfId="0" applyFont="1" applyFill="1" applyBorder="1" applyAlignment="1"/>
    <xf numFmtId="0" fontId="55" fillId="4" borderId="21" xfId="0" applyFont="1" applyFill="1" applyBorder="1" applyAlignment="1"/>
    <xf numFmtId="0" fontId="60" fillId="3" borderId="14" xfId="1" applyFont="1" applyFill="1" applyBorder="1" applyAlignment="1" applyProtection="1">
      <alignment horizontal="left" vertical="center" indent="1"/>
      <protection locked="0"/>
    </xf>
    <xf numFmtId="0" fontId="57" fillId="3" borderId="29" xfId="0" applyFont="1" applyFill="1" applyBorder="1" applyAlignment="1">
      <alignment horizontal="center" vertical="center"/>
    </xf>
    <xf numFmtId="0" fontId="57" fillId="7" borderId="23" xfId="0" applyFont="1" applyFill="1" applyBorder="1" applyAlignment="1">
      <alignment horizontal="left" vertical="center" wrapText="1" indent="1"/>
    </xf>
    <xf numFmtId="0" fontId="57" fillId="3" borderId="29" xfId="0" applyFont="1" applyFill="1" applyBorder="1" applyAlignment="1">
      <alignment horizontal="left" vertical="center" wrapText="1" indent="1"/>
    </xf>
    <xf numFmtId="0" fontId="57" fillId="0" borderId="29" xfId="0" applyFont="1" applyFill="1" applyBorder="1" applyAlignment="1">
      <alignment horizontal="left" vertical="center" wrapText="1" indent="1"/>
    </xf>
    <xf numFmtId="0" fontId="57" fillId="3" borderId="16" xfId="0" applyFont="1" applyFill="1" applyBorder="1" applyAlignment="1">
      <alignment horizontal="center" vertical="center"/>
    </xf>
    <xf numFmtId="0" fontId="56" fillId="0" borderId="29" xfId="0" applyFont="1" applyFill="1" applyBorder="1" applyAlignment="1">
      <alignment horizontal="left" vertical="center" wrapText="1" indent="1"/>
    </xf>
    <xf numFmtId="0" fontId="56" fillId="4" borderId="19" xfId="0" applyFont="1" applyFill="1" applyBorder="1" applyAlignment="1">
      <alignment horizontal="left" vertical="top" indent="1"/>
    </xf>
    <xf numFmtId="0" fontId="56" fillId="4" borderId="18" xfId="0" applyFont="1" applyFill="1" applyBorder="1" applyAlignment="1">
      <alignment horizontal="left" vertical="top" indent="1"/>
    </xf>
    <xf numFmtId="0" fontId="57" fillId="7" borderId="15" xfId="0" applyFont="1" applyFill="1" applyBorder="1" applyAlignment="1">
      <alignment horizontal="left" vertical="center" wrapText="1" indent="1"/>
    </xf>
    <xf numFmtId="0" fontId="57" fillId="4" borderId="20" xfId="0" applyFont="1" applyFill="1" applyBorder="1" applyAlignment="1">
      <alignment horizontal="left" vertical="top" indent="1"/>
    </xf>
    <xf numFmtId="0" fontId="57" fillId="4" borderId="21" xfId="0" applyFont="1" applyFill="1" applyBorder="1" applyAlignment="1">
      <alignment horizontal="left" vertical="top" indent="1"/>
    </xf>
    <xf numFmtId="0" fontId="57" fillId="4" borderId="20" xfId="0" applyFont="1" applyFill="1" applyBorder="1" applyAlignment="1"/>
    <xf numFmtId="0" fontId="57" fillId="4" borderId="21" xfId="0" applyFont="1" applyFill="1" applyBorder="1" applyAlignment="1"/>
    <xf numFmtId="0" fontId="57" fillId="3" borderId="30" xfId="0" applyFont="1" applyFill="1" applyBorder="1" applyAlignment="1">
      <alignment horizontal="center" vertical="center"/>
    </xf>
    <xf numFmtId="0" fontId="57" fillId="7" borderId="21" xfId="0" applyFont="1" applyFill="1" applyBorder="1" applyAlignment="1">
      <alignment horizontal="left" vertical="center" wrapText="1" indent="1"/>
    </xf>
    <xf numFmtId="0" fontId="57" fillId="0" borderId="30" xfId="0" applyFont="1" applyFill="1" applyBorder="1" applyAlignment="1">
      <alignment horizontal="left" vertical="center" wrapText="1" indent="1"/>
    </xf>
    <xf numFmtId="0" fontId="57" fillId="4" borderId="19" xfId="0" applyFont="1" applyFill="1" applyBorder="1" applyAlignment="1"/>
    <xf numFmtId="0" fontId="57" fillId="4" borderId="18" xfId="0" applyFont="1" applyFill="1" applyBorder="1" applyAlignment="1"/>
    <xf numFmtId="0" fontId="57" fillId="0" borderId="27" xfId="0" applyFont="1" applyFill="1" applyBorder="1" applyAlignment="1">
      <alignment horizontal="left" vertical="center" wrapText="1" indent="1"/>
    </xf>
    <xf numFmtId="0" fontId="57" fillId="4" borderId="22" xfId="0" applyFont="1" applyFill="1" applyBorder="1" applyAlignment="1"/>
    <xf numFmtId="0" fontId="57" fillId="4" borderId="23" xfId="0" applyFont="1" applyFill="1" applyBorder="1" applyAlignment="1"/>
    <xf numFmtId="0" fontId="57" fillId="0" borderId="20" xfId="0" applyFont="1" applyFill="1" applyBorder="1" applyAlignment="1">
      <alignment horizontal="left" vertical="center" wrapText="1" indent="1"/>
    </xf>
    <xf numFmtId="0" fontId="57" fillId="4" borderId="14" xfId="0" applyFont="1" applyFill="1" applyBorder="1" applyAlignment="1"/>
    <xf numFmtId="0" fontId="57" fillId="4" borderId="15" xfId="0" applyFont="1" applyFill="1" applyBorder="1" applyAlignment="1"/>
    <xf numFmtId="0" fontId="57" fillId="3" borderId="19" xfId="0" applyFont="1" applyFill="1" applyBorder="1" applyAlignment="1">
      <alignment horizontal="center" vertical="center"/>
    </xf>
    <xf numFmtId="0" fontId="57" fillId="3" borderId="27" xfId="0" applyFont="1" applyFill="1" applyBorder="1" applyAlignment="1">
      <alignment horizontal="center" vertical="center"/>
    </xf>
    <xf numFmtId="0" fontId="57" fillId="7" borderId="18" xfId="0" applyFont="1" applyFill="1" applyBorder="1" applyAlignment="1">
      <alignment horizontal="left" vertical="center" wrapText="1" indent="1"/>
    </xf>
    <xf numFmtId="0" fontId="23" fillId="3" borderId="5" xfId="0" applyFont="1" applyFill="1" applyBorder="1" applyAlignment="1" applyProtection="1">
      <alignment horizontal="center" vertical="center"/>
      <protection locked="0"/>
    </xf>
    <xf numFmtId="0" fontId="3" fillId="3" borderId="0" xfId="0" applyFont="1" applyFill="1" applyBorder="1" applyAlignment="1"/>
    <xf numFmtId="0" fontId="8" fillId="3" borderId="0" xfId="0" applyFont="1" applyFill="1" applyAlignment="1">
      <alignment wrapText="1"/>
    </xf>
    <xf numFmtId="0" fontId="10" fillId="6" borderId="0" xfId="0" applyFont="1" applyFill="1" applyAlignment="1">
      <alignment vertical="center" wrapText="1"/>
    </xf>
    <xf numFmtId="0" fontId="23" fillId="3" borderId="5" xfId="0" applyFont="1" applyFill="1" applyBorder="1" applyAlignment="1" applyProtection="1">
      <alignment horizontal="center" vertical="center"/>
      <protection locked="0"/>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4"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3" fillId="3" borderId="0" xfId="0" applyFont="1" applyFill="1" applyAlignment="1">
      <alignment horizontal="center" vertical="center"/>
    </xf>
    <xf numFmtId="0" fontId="57" fillId="4" borderId="0" xfId="0" applyFont="1" applyFill="1" applyBorder="1" applyAlignment="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Fill="1" applyBorder="1" applyAlignment="1">
      <alignment vertical="top" wrapText="1"/>
    </xf>
    <xf numFmtId="49" fontId="23" fillId="0" borderId="5" xfId="0" applyNumberFormat="1" applyFont="1" applyFill="1" applyBorder="1" applyAlignment="1" applyProtection="1">
      <alignment horizontal="center" vertical="center" wrapText="1"/>
      <protection locked="0"/>
    </xf>
    <xf numFmtId="0" fontId="23" fillId="3" borderId="11" xfId="0" applyFont="1" applyFill="1" applyBorder="1" applyAlignment="1"/>
    <xf numFmtId="0" fontId="12" fillId="3" borderId="26" xfId="0" applyFont="1" applyFill="1" applyBorder="1" applyAlignment="1">
      <alignment horizontal="left" vertical="top" wrapText="1"/>
    </xf>
    <xf numFmtId="0" fontId="23" fillId="3" borderId="26" xfId="0" applyFont="1" applyFill="1" applyBorder="1" applyAlignment="1"/>
    <xf numFmtId="0" fontId="3" fillId="3" borderId="0" xfId="0" applyFont="1" applyFill="1" applyAlignment="1">
      <alignment horizontal="left" vertical="center"/>
    </xf>
    <xf numFmtId="0" fontId="50" fillId="3" borderId="0" xfId="0" applyFont="1" applyFill="1" applyAlignment="1">
      <alignment horizontal="left" vertical="top" indent="1"/>
    </xf>
    <xf numFmtId="0" fontId="23" fillId="3" borderId="5" xfId="0" applyFont="1" applyFill="1" applyBorder="1" applyAlignment="1" applyProtection="1">
      <alignment horizontal="center" vertical="center"/>
      <protection locked="0"/>
    </xf>
    <xf numFmtId="0" fontId="65" fillId="28" borderId="0" xfId="0" applyFont="1" applyFill="1"/>
    <xf numFmtId="0" fontId="66" fillId="28" borderId="0" xfId="0" applyFont="1" applyFill="1"/>
    <xf numFmtId="0" fontId="67" fillId="25" borderId="0" xfId="0" applyFont="1" applyFill="1"/>
    <xf numFmtId="0" fontId="68" fillId="0" borderId="0" xfId="0" applyFont="1"/>
    <xf numFmtId="0" fontId="23" fillId="3" borderId="9" xfId="0" applyFont="1" applyFill="1" applyBorder="1" applyAlignment="1">
      <alignment horizontal="center" vertical="center"/>
    </xf>
    <xf numFmtId="0" fontId="23" fillId="3" borderId="5" xfId="0" applyFont="1" applyFill="1" applyBorder="1" applyAlignment="1" applyProtection="1">
      <alignment horizontal="center" vertical="center"/>
      <protection locked="0"/>
    </xf>
    <xf numFmtId="0" fontId="69" fillId="3" borderId="16" xfId="1" applyFont="1" applyFill="1" applyBorder="1" applyAlignment="1" applyProtection="1">
      <alignment horizontal="left" vertical="center" indent="1"/>
      <protection locked="0"/>
    </xf>
    <xf numFmtId="0" fontId="57" fillId="3" borderId="16" xfId="0" applyFont="1" applyFill="1" applyBorder="1" applyAlignment="1">
      <alignment horizontal="center" vertical="center" wrapText="1"/>
    </xf>
    <xf numFmtId="0" fontId="0" fillId="0" borderId="0" xfId="0" applyAlignment="1">
      <alignment vertical="center" wrapText="1"/>
    </xf>
    <xf numFmtId="0" fontId="8" fillId="3" borderId="0" xfId="0" applyFont="1" applyFill="1" applyBorder="1" applyAlignment="1"/>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xf numFmtId="0" fontId="10" fillId="3" borderId="0" xfId="0" applyFont="1" applyFill="1" applyAlignment="1">
      <alignment horizontal="right"/>
    </xf>
    <xf numFmtId="0" fontId="11" fillId="3" borderId="0" xfId="0" applyFont="1" applyFill="1" applyAlignment="1">
      <alignment horizontal="right"/>
    </xf>
    <xf numFmtId="0" fontId="57" fillId="0" borderId="23" xfId="0" applyFont="1" applyFill="1" applyBorder="1" applyAlignment="1">
      <alignment horizontal="left" vertical="center" wrapText="1" indent="1"/>
    </xf>
    <xf numFmtId="0" fontId="3" fillId="17" borderId="0" xfId="0" applyFont="1" applyFill="1" applyAlignment="1"/>
    <xf numFmtId="0" fontId="23" fillId="3" borderId="5" xfId="0" applyFont="1" applyFill="1" applyBorder="1" applyAlignment="1" applyProtection="1">
      <alignment horizontal="center" vertical="center"/>
      <protection locked="0"/>
    </xf>
    <xf numFmtId="0" fontId="71" fillId="3" borderId="2" xfId="0" applyFont="1" applyFill="1" applyBorder="1" applyAlignment="1"/>
    <xf numFmtId="0" fontId="71" fillId="3" borderId="0" xfId="0" applyFont="1" applyFill="1" applyBorder="1" applyAlignment="1"/>
    <xf numFmtId="0" fontId="25" fillId="14" borderId="9" xfId="0" applyFont="1" applyFill="1" applyBorder="1" applyAlignment="1"/>
    <xf numFmtId="0" fontId="25" fillId="14" borderId="5" xfId="0" applyFont="1" applyFill="1" applyBorder="1" applyAlignment="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71" fillId="3" borderId="0" xfId="0" applyFont="1" applyFill="1" applyAlignment="1"/>
    <xf numFmtId="0" fontId="33" fillId="9" borderId="25" xfId="0" applyFont="1" applyFill="1" applyBorder="1" applyAlignment="1">
      <alignment horizontal="center" vertical="center" wrapText="1"/>
    </xf>
    <xf numFmtId="49" fontId="23" fillId="3" borderId="26" xfId="0" applyNumberFormat="1"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protection locked="0"/>
    </xf>
    <xf numFmtId="0" fontId="65"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0" fontId="72" fillId="6" borderId="0" xfId="0" applyFont="1" applyFill="1" applyAlignment="1">
      <alignment vertical="center"/>
    </xf>
    <xf numFmtId="0" fontId="10" fillId="17" borderId="0" xfId="0" applyFont="1" applyFill="1" applyAlignment="1">
      <alignment horizontal="center"/>
    </xf>
    <xf numFmtId="0" fontId="23" fillId="3" borderId="5" xfId="0" applyFont="1" applyFill="1" applyBorder="1" applyAlignment="1" applyProtection="1">
      <alignment horizontal="center" vertical="center"/>
      <protection locked="0"/>
    </xf>
    <xf numFmtId="0" fontId="70"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3" fillId="3" borderId="5" xfId="0" applyFont="1" applyFill="1" applyBorder="1" applyAlignment="1" applyProtection="1">
      <alignment horizontal="center" vertical="center"/>
      <protection locked="0"/>
    </xf>
    <xf numFmtId="0" fontId="25" fillId="3" borderId="26"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64"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7" fillId="3" borderId="16" xfId="0" applyNumberFormat="1" applyFont="1" applyFill="1" applyBorder="1" applyAlignment="1">
      <alignment horizontal="left" vertical="center" wrapText="1" indent="1"/>
    </xf>
    <xf numFmtId="0" fontId="0" fillId="0" borderId="0" xfId="0" applyFill="1"/>
    <xf numFmtId="0" fontId="0" fillId="0" borderId="0" xfId="0" applyFill="1" applyAlignment="1">
      <alignment vertical="center" wrapText="1"/>
    </xf>
    <xf numFmtId="0" fontId="3" fillId="17" borderId="0" xfId="0" applyFont="1" applyFill="1" applyAlignment="1">
      <alignment horizontal="left" vertical="center"/>
    </xf>
    <xf numFmtId="0" fontId="3" fillId="24" borderId="0" xfId="0" applyFont="1" applyFill="1" applyAlignment="1">
      <alignment horizontal="left" vertical="center"/>
    </xf>
    <xf numFmtId="0" fontId="70" fillId="27" borderId="9" xfId="1" applyNumberFormat="1" applyFont="1" applyFill="1" applyBorder="1" applyAlignment="1" applyProtection="1">
      <alignment horizontal="left" vertical="center" wrapText="1"/>
    </xf>
    <xf numFmtId="0" fontId="70" fillId="27" borderId="9" xfId="1" applyNumberFormat="1" applyFont="1" applyFill="1" applyBorder="1" applyAlignment="1" applyProtection="1">
      <alignment horizontal="left" vertical="top" wrapText="1"/>
    </xf>
    <xf numFmtId="0" fontId="3" fillId="0" borderId="0" xfId="0" applyFont="1" applyFill="1" applyAlignment="1"/>
    <xf numFmtId="49" fontId="23" fillId="27" borderId="5" xfId="0" applyNumberFormat="1" applyFont="1" applyFill="1" applyBorder="1" applyAlignment="1" applyProtection="1">
      <alignment horizontal="center" vertical="center" wrapText="1"/>
      <protection locked="0"/>
    </xf>
    <xf numFmtId="0" fontId="55" fillId="4" borderId="0" xfId="0" applyFont="1" applyFill="1" applyBorder="1" applyAlignment="1"/>
    <xf numFmtId="0" fontId="57" fillId="7" borderId="18" xfId="0" applyFont="1" applyFill="1" applyBorder="1" applyAlignment="1">
      <alignment horizontal="left" vertical="center" indent="1"/>
    </xf>
    <xf numFmtId="0" fontId="57" fillId="0" borderId="15" xfId="0" applyFont="1" applyFill="1" applyBorder="1" applyAlignment="1">
      <alignment horizontal="left" vertical="center" wrapText="1" indent="1"/>
    </xf>
    <xf numFmtId="0" fontId="57" fillId="3" borderId="27" xfId="0" applyFont="1" applyFill="1" applyBorder="1" applyAlignment="1">
      <alignment horizontal="left" vertical="center" wrapText="1" indent="1"/>
    </xf>
    <xf numFmtId="0" fontId="57" fillId="7" borderId="55" xfId="0" applyFont="1" applyFill="1" applyBorder="1" applyAlignment="1">
      <alignment horizontal="left" vertical="center" indent="1"/>
    </xf>
    <xf numFmtId="0" fontId="57" fillId="3" borderId="55" xfId="0" applyFont="1" applyFill="1" applyBorder="1" applyAlignment="1">
      <alignment horizontal="left" vertical="center" wrapText="1" indent="1"/>
    </xf>
    <xf numFmtId="0" fontId="40" fillId="16" borderId="52" xfId="0" applyNumberFormat="1" applyFont="1" applyFill="1" applyBorder="1" applyAlignment="1">
      <alignment horizontal="center" vertical="top" wrapText="1"/>
    </xf>
    <xf numFmtId="0" fontId="40" fillId="16" borderId="53" xfId="0" applyNumberFormat="1" applyFont="1" applyFill="1" applyBorder="1" applyAlignment="1">
      <alignment horizontal="left" vertical="top" wrapText="1"/>
    </xf>
    <xf numFmtId="0" fontId="43" fillId="0" borderId="5" xfId="0" applyNumberFormat="1" applyFont="1" applyBorder="1" applyAlignment="1">
      <alignment horizontal="left" vertical="top" wrapText="1"/>
    </xf>
    <xf numFmtId="0" fontId="6" fillId="3" borderId="5" xfId="0" applyNumberFormat="1" applyFont="1" applyFill="1" applyBorder="1" applyAlignment="1">
      <alignment horizontal="left" vertical="top" wrapText="1"/>
    </xf>
    <xf numFmtId="0" fontId="6" fillId="31" borderId="5" xfId="0" applyNumberFormat="1" applyFont="1" applyFill="1" applyBorder="1" applyAlignment="1">
      <alignment horizontal="left" vertical="top" wrapText="1"/>
    </xf>
    <xf numFmtId="0" fontId="6" fillId="0" borderId="5" xfId="0" applyNumberFormat="1" applyFont="1" applyBorder="1" applyAlignment="1">
      <alignment horizontal="left" vertical="top" wrapText="1"/>
    </xf>
    <xf numFmtId="0" fontId="6" fillId="24" borderId="5" xfId="0" applyNumberFormat="1" applyFont="1" applyFill="1" applyBorder="1" applyAlignment="1">
      <alignment horizontal="left" vertical="top" wrapText="1"/>
    </xf>
    <xf numFmtId="0" fontId="43" fillId="0" borderId="5" xfId="0" applyNumberFormat="1" applyFont="1" applyFill="1" applyBorder="1" applyAlignment="1">
      <alignment horizontal="left" vertical="top" wrapText="1"/>
    </xf>
    <xf numFmtId="0" fontId="6" fillId="26" borderId="5" xfId="0" applyNumberFormat="1" applyFont="1" applyFill="1" applyBorder="1" applyAlignment="1">
      <alignment horizontal="left" vertical="top" wrapText="1"/>
    </xf>
    <xf numFmtId="0" fontId="44" fillId="20" borderId="5" xfId="0" applyNumberFormat="1" applyFont="1" applyFill="1" applyBorder="1" applyAlignment="1">
      <alignment horizontal="left" vertical="top" wrapText="1"/>
    </xf>
    <xf numFmtId="0" fontId="43" fillId="0" borderId="5" xfId="0" applyNumberFormat="1" applyFont="1" applyBorder="1" applyAlignment="1">
      <alignment wrapText="1"/>
    </xf>
    <xf numFmtId="0" fontId="44" fillId="0" borderId="5" xfId="0" applyNumberFormat="1" applyFont="1" applyBorder="1" applyAlignment="1">
      <alignment horizontal="left" vertical="top" wrapText="1"/>
    </xf>
    <xf numFmtId="0" fontId="43" fillId="3" borderId="5" xfId="0" applyNumberFormat="1" applyFont="1" applyFill="1" applyBorder="1" applyAlignment="1">
      <alignment horizontal="left" vertical="top" wrapText="1"/>
    </xf>
    <xf numFmtId="0" fontId="6" fillId="0" borderId="5" xfId="0" applyNumberFormat="1" applyFont="1" applyFill="1" applyBorder="1" applyAlignment="1">
      <alignment horizontal="left" vertical="top" wrapText="1"/>
    </xf>
    <xf numFmtId="0" fontId="0" fillId="0" borderId="0" xfId="0" applyNumberFormat="1" applyFont="1" applyAlignment="1">
      <alignment wrapText="1"/>
    </xf>
    <xf numFmtId="0" fontId="41" fillId="15" borderId="52" xfId="2" applyNumberFormat="1" applyFont="1" applyAlignment="1">
      <alignment horizontal="center" vertical="top" wrapText="1"/>
    </xf>
    <xf numFmtId="0" fontId="41" fillId="15" borderId="54" xfId="2" applyNumberFormat="1" applyFont="1" applyBorder="1" applyAlignment="1">
      <alignment horizontal="left" vertical="top" wrapText="1"/>
    </xf>
    <xf numFmtId="0" fontId="6" fillId="26" borderId="8" xfId="0" applyNumberFormat="1" applyFont="1" applyFill="1" applyBorder="1" applyAlignment="1">
      <alignment horizontal="left" vertical="top" wrapText="1"/>
    </xf>
    <xf numFmtId="0" fontId="6" fillId="22" borderId="5" xfId="0" applyNumberFormat="1" applyFont="1" applyFill="1" applyBorder="1" applyAlignment="1">
      <alignment horizontal="left" vertical="top" wrapText="1"/>
    </xf>
    <xf numFmtId="0" fontId="0" fillId="0" borderId="5" xfId="0" applyNumberFormat="1" applyFont="1" applyBorder="1" applyAlignment="1">
      <alignment horizontal="left" vertical="top" wrapText="1"/>
    </xf>
    <xf numFmtId="0" fontId="0" fillId="0" borderId="5" xfId="0" applyNumberFormat="1" applyFont="1" applyBorder="1" applyAlignment="1">
      <alignment horizontal="left" vertical="top" wrapText="1" readingOrder="1"/>
    </xf>
    <xf numFmtId="0" fontId="0" fillId="0" borderId="0" xfId="0" applyNumberFormat="1" applyFont="1" applyFill="1" applyAlignment="1">
      <alignment wrapText="1"/>
    </xf>
    <xf numFmtId="0" fontId="0" fillId="31" borderId="0" xfId="0" applyNumberFormat="1" applyFont="1" applyFill="1" applyAlignment="1">
      <alignment wrapText="1"/>
    </xf>
    <xf numFmtId="0" fontId="43" fillId="0" borderId="5" xfId="0" applyNumberFormat="1" applyFont="1" applyBorder="1" applyAlignment="1">
      <alignment vertical="top" wrapText="1"/>
    </xf>
    <xf numFmtId="0" fontId="6" fillId="0" borderId="5" xfId="0" applyNumberFormat="1" applyFont="1" applyBorder="1" applyAlignment="1">
      <alignment vertical="top" wrapText="1"/>
    </xf>
    <xf numFmtId="0" fontId="0" fillId="3" borderId="5" xfId="0" applyNumberFormat="1" applyFont="1" applyFill="1" applyBorder="1" applyAlignment="1">
      <alignment horizontal="left" vertical="top" wrapText="1"/>
    </xf>
    <xf numFmtId="0" fontId="0" fillId="25" borderId="5" xfId="0" applyNumberFormat="1" applyFont="1" applyFill="1" applyBorder="1" applyAlignment="1">
      <alignment wrapText="1"/>
    </xf>
    <xf numFmtId="0" fontId="0" fillId="22" borderId="5" xfId="0" applyNumberFormat="1" applyFont="1" applyFill="1" applyBorder="1" applyAlignment="1">
      <alignment horizontal="left" vertical="top" wrapText="1"/>
    </xf>
    <xf numFmtId="0" fontId="0" fillId="18" borderId="5" xfId="0" applyNumberFormat="1" applyFont="1" applyFill="1" applyBorder="1" applyAlignment="1">
      <alignment horizontal="left" vertical="top" wrapText="1"/>
    </xf>
    <xf numFmtId="0" fontId="0" fillId="19" borderId="5" xfId="0" applyNumberFormat="1" applyFont="1" applyFill="1" applyBorder="1" applyAlignment="1">
      <alignment horizontal="left" vertical="top" wrapText="1"/>
    </xf>
    <xf numFmtId="0" fontId="0" fillId="0" borderId="5" xfId="0" applyNumberFormat="1" applyFont="1" applyFill="1" applyBorder="1" applyAlignment="1">
      <alignment horizontal="left" vertical="top" wrapText="1"/>
    </xf>
    <xf numFmtId="0" fontId="0" fillId="22" borderId="0" xfId="0" applyNumberFormat="1" applyFont="1" applyFill="1" applyAlignment="1">
      <alignment wrapText="1"/>
    </xf>
    <xf numFmtId="0" fontId="43" fillId="0" borderId="5" xfId="3" applyNumberFormat="1" applyFont="1" applyBorder="1" applyAlignment="1">
      <alignment horizontal="left" vertical="top" wrapText="1"/>
    </xf>
    <xf numFmtId="0" fontId="0" fillId="0" borderId="5" xfId="3" applyNumberFormat="1" applyFont="1" applyBorder="1" applyAlignment="1">
      <alignment horizontal="left" vertical="top" wrapText="1"/>
    </xf>
    <xf numFmtId="0" fontId="6" fillId="21" borderId="5" xfId="0" applyNumberFormat="1" applyFont="1" applyFill="1" applyBorder="1" applyAlignment="1">
      <alignment horizontal="left" vertical="top" wrapText="1"/>
    </xf>
    <xf numFmtId="0" fontId="0" fillId="23" borderId="0" xfId="0" applyNumberFormat="1" applyFont="1" applyFill="1" applyAlignment="1">
      <alignment wrapText="1"/>
    </xf>
    <xf numFmtId="0" fontId="43" fillId="0" borderId="5" xfId="0" applyNumberFormat="1" applyFont="1" applyFill="1" applyBorder="1" applyAlignment="1">
      <alignment vertical="top" wrapText="1"/>
    </xf>
    <xf numFmtId="0" fontId="6" fillId="23" borderId="5" xfId="0" applyNumberFormat="1" applyFont="1" applyFill="1" applyBorder="1" applyAlignment="1">
      <alignment horizontal="left" vertical="top" wrapText="1"/>
    </xf>
    <xf numFmtId="0" fontId="0" fillId="26" borderId="5" xfId="0" applyNumberFormat="1" applyFont="1" applyFill="1" applyBorder="1" applyAlignment="1">
      <alignment wrapText="1"/>
    </xf>
    <xf numFmtId="0" fontId="0" fillId="26" borderId="5" xfId="0" applyNumberFormat="1" applyFont="1" applyFill="1" applyBorder="1" applyAlignment="1">
      <alignment horizontal="left" wrapText="1"/>
    </xf>
    <xf numFmtId="0" fontId="0" fillId="17" borderId="5" xfId="0" applyNumberFormat="1" applyFont="1" applyFill="1" applyBorder="1" applyAlignment="1">
      <alignment horizontal="left" wrapText="1"/>
    </xf>
    <xf numFmtId="0" fontId="0" fillId="17" borderId="5" xfId="0" applyNumberFormat="1" applyFont="1" applyFill="1" applyBorder="1" applyAlignment="1">
      <alignment wrapText="1"/>
    </xf>
    <xf numFmtId="0" fontId="0" fillId="0" borderId="5" xfId="0" applyNumberFormat="1" applyFont="1" applyBorder="1" applyAlignment="1">
      <alignment wrapText="1"/>
    </xf>
    <xf numFmtId="0" fontId="0" fillId="24" borderId="5" xfId="0" applyNumberFormat="1" applyFont="1" applyFill="1" applyBorder="1" applyAlignment="1">
      <alignment wrapText="1"/>
    </xf>
    <xf numFmtId="0" fontId="73" fillId="14" borderId="9" xfId="0" applyFont="1" applyFill="1" applyBorder="1" applyAlignment="1">
      <alignment vertical="top"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42" fillId="3" borderId="20" xfId="0" applyFont="1" applyFill="1" applyBorder="1" applyAlignment="1">
      <alignment horizontal="left" vertical="center" wrapText="1" indent="1"/>
    </xf>
    <xf numFmtId="0" fontId="42" fillId="3" borderId="0" xfId="0" applyFont="1" applyFill="1" applyBorder="1" applyAlignment="1">
      <alignment horizontal="left" vertical="center" wrapText="1" indent="1"/>
    </xf>
    <xf numFmtId="0" fontId="42" fillId="3" borderId="21" xfId="0" applyFont="1" applyFill="1" applyBorder="1" applyAlignment="1">
      <alignment horizontal="left" vertical="center" wrapText="1" indent="1"/>
    </xf>
    <xf numFmtId="0" fontId="42" fillId="3" borderId="19" xfId="0" applyFont="1" applyFill="1" applyBorder="1" applyAlignment="1">
      <alignment horizontal="left" vertical="center" wrapText="1" indent="1"/>
    </xf>
    <xf numFmtId="0" fontId="42" fillId="3" borderId="24" xfId="0" applyFont="1" applyFill="1" applyBorder="1" applyAlignment="1">
      <alignment horizontal="left" vertical="center" wrapText="1" indent="1"/>
    </xf>
    <xf numFmtId="0" fontId="42" fillId="3" borderId="18" xfId="0" applyFont="1" applyFill="1" applyBorder="1" applyAlignment="1">
      <alignment horizontal="left" vertical="center" wrapText="1" indent="1"/>
    </xf>
    <xf numFmtId="0" fontId="10" fillId="3" borderId="20" xfId="0" applyFont="1" applyFill="1" applyBorder="1" applyAlignment="1">
      <alignment horizontal="left" vertical="top" wrapText="1" indent="1"/>
    </xf>
    <xf numFmtId="0" fontId="10" fillId="3" borderId="0" xfId="0" applyFont="1" applyFill="1" applyBorder="1" applyAlignment="1">
      <alignment horizontal="left" vertical="top" wrapText="1" indent="1"/>
    </xf>
    <xf numFmtId="0" fontId="10" fillId="3" borderId="21" xfId="0" applyFont="1" applyFill="1" applyBorder="1" applyAlignment="1">
      <alignment horizontal="left" vertical="top" wrapText="1" inden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37" fillId="12" borderId="43" xfId="1" applyFont="1" applyFill="1" applyBorder="1" applyAlignment="1">
      <alignment horizontal="center" vertical="center" wrapText="1"/>
    </xf>
    <xf numFmtId="0" fontId="37" fillId="12" borderId="44" xfId="1" applyFont="1" applyFill="1" applyBorder="1" applyAlignment="1">
      <alignment horizontal="center" vertical="center" wrapTex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3"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25" fillId="14" borderId="5"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49" fontId="2" fillId="3" borderId="5" xfId="0" applyNumberFormat="1" applyFont="1" applyFill="1" applyBorder="1" applyAlignment="1" applyProtection="1">
      <alignment horizontal="center" vertical="center"/>
      <protection locked="0"/>
    </xf>
    <xf numFmtId="0" fontId="25" fillId="14" borderId="9" xfId="0" applyFont="1" applyFill="1" applyBorder="1" applyAlignment="1">
      <alignment horizontal="center" vertical="center"/>
    </xf>
    <xf numFmtId="0" fontId="23" fillId="14" borderId="11" xfId="0" applyFont="1" applyFill="1" applyBorder="1" applyAlignment="1" applyProtection="1">
      <alignment horizontal="center" vertical="center"/>
      <protection locked="0"/>
    </xf>
    <xf numFmtId="0" fontId="23" fillId="14" borderId="13" xfId="0" applyFont="1" applyFill="1" applyBorder="1" applyAlignment="1" applyProtection="1">
      <alignment horizontal="center" vertical="center"/>
      <protection locked="0"/>
    </xf>
    <xf numFmtId="0" fontId="12" fillId="3" borderId="9" xfId="0" applyFont="1" applyFill="1" applyBorder="1" applyAlignment="1">
      <alignment horizontal="left" vertical="center" wrapText="1"/>
    </xf>
    <xf numFmtId="49" fontId="2" fillId="0" borderId="7"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14" fillId="4" borderId="5" xfId="0" applyFont="1" applyFill="1" applyBorder="1" applyAlignment="1">
      <alignment horizontal="center" vertical="center"/>
    </xf>
    <xf numFmtId="0" fontId="22"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14" fontId="2" fillId="3" borderId="5" xfId="0" applyNumberFormat="1" applyFont="1" applyFill="1" applyBorder="1" applyAlignment="1" applyProtection="1">
      <alignment horizontal="left" vertical="center"/>
      <protection locked="0"/>
    </xf>
    <xf numFmtId="0" fontId="33"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49" fontId="7" fillId="3" borderId="5" xfId="1" applyNumberForma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28" fillId="12" borderId="0" xfId="0" applyFont="1" applyFill="1" applyBorder="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0" fontId="23" fillId="3" borderId="5"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9" fillId="3" borderId="5" xfId="0" applyFont="1" applyFill="1" applyBorder="1" applyAlignment="1">
      <alignment horizontal="center" vertical="center" wrapText="1"/>
    </xf>
    <xf numFmtId="0" fontId="63" fillId="3" borderId="7" xfId="0" applyFont="1" applyFill="1" applyBorder="1" applyAlignment="1">
      <alignment horizontal="left" vertical="center" wrapText="1" indent="1"/>
    </xf>
    <xf numFmtId="0" fontId="63" fillId="3" borderId="10" xfId="0" applyFont="1" applyFill="1" applyBorder="1" applyAlignment="1">
      <alignment horizontal="left" vertical="center" wrapText="1" indent="1"/>
    </xf>
    <xf numFmtId="0" fontId="63" fillId="3" borderId="8" xfId="0" applyFont="1" applyFill="1" applyBorder="1" applyAlignment="1">
      <alignment horizontal="left" vertical="center" wrapText="1" indent="1"/>
    </xf>
    <xf numFmtId="0" fontId="18" fillId="24" borderId="5"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3" fillId="3" borderId="4"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6" fillId="2" borderId="19" xfId="0" applyFont="1" applyFill="1" applyBorder="1" applyAlignment="1" applyProtection="1">
      <alignment horizontal="left" wrapText="1" indent="1"/>
    </xf>
    <xf numFmtId="0" fontId="26" fillId="2" borderId="18" xfId="0" applyFont="1" applyFill="1" applyBorder="1" applyAlignment="1" applyProtection="1">
      <alignment horizontal="left" wrapText="1" indent="1"/>
    </xf>
    <xf numFmtId="0" fontId="20" fillId="2" borderId="20" xfId="0" applyFont="1" applyFill="1" applyBorder="1" applyAlignment="1" applyProtection="1">
      <alignment horizontal="left" vertical="top" wrapText="1" indent="1"/>
    </xf>
    <xf numFmtId="0" fontId="20" fillId="2" borderId="21" xfId="0" applyFont="1" applyFill="1" applyBorder="1" applyAlignment="1" applyProtection="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pplyProtection="1">
      <alignment horizontal="left" wrapText="1" indent="1"/>
    </xf>
    <xf numFmtId="0" fontId="20" fillId="2" borderId="0" xfId="0" applyFont="1" applyFill="1" applyBorder="1" applyAlignment="1" applyProtection="1">
      <alignment horizontal="left" vertical="top" wrapText="1" indent="1"/>
    </xf>
    <xf numFmtId="0" fontId="22" fillId="10" borderId="17" xfId="0" applyFont="1" applyFill="1" applyBorder="1" applyAlignment="1">
      <alignment horizontal="center" vertical="center"/>
    </xf>
    <xf numFmtId="0" fontId="57" fillId="0" borderId="37" xfId="0" applyFont="1" applyFill="1" applyBorder="1" applyAlignment="1">
      <alignment horizontal="left" vertical="center" wrapText="1" indent="1"/>
    </xf>
    <xf numFmtId="0" fontId="54" fillId="0" borderId="38" xfId="0" applyFont="1" applyFill="1" applyBorder="1" applyAlignment="1">
      <alignment horizontal="left" vertical="center" wrapText="1" indent="1"/>
    </xf>
    <xf numFmtId="0" fontId="54" fillId="0" borderId="39" xfId="0" applyFont="1" applyFill="1" applyBorder="1" applyAlignment="1">
      <alignment horizontal="left" vertical="center" wrapText="1" indent="1"/>
    </xf>
    <xf numFmtId="0" fontId="58" fillId="5" borderId="14" xfId="0" applyFont="1" applyFill="1" applyBorder="1" applyAlignment="1">
      <alignment horizontal="left" vertical="center" wrapText="1" indent="1"/>
    </xf>
    <xf numFmtId="0" fontId="58" fillId="5" borderId="17" xfId="0" applyFont="1" applyFill="1" applyBorder="1" applyAlignment="1">
      <alignment horizontal="left" vertical="center" wrapText="1" indent="1"/>
    </xf>
    <xf numFmtId="0" fontId="58" fillId="5" borderId="15" xfId="0" applyFont="1" applyFill="1" applyBorder="1" applyAlignment="1">
      <alignment horizontal="left" vertical="center" wrapText="1" indent="1"/>
    </xf>
    <xf numFmtId="0" fontId="58" fillId="5" borderId="28" xfId="0" applyFont="1" applyFill="1" applyBorder="1" applyAlignment="1">
      <alignment horizontal="left" vertical="center" wrapText="1" indent="1"/>
    </xf>
    <xf numFmtId="0" fontId="59" fillId="5" borderId="50" xfId="1" applyFont="1" applyFill="1" applyBorder="1" applyAlignment="1">
      <alignment horizontal="center" vertical="center" wrapText="1"/>
    </xf>
    <xf numFmtId="0" fontId="59" fillId="5" borderId="15" xfId="1" applyFont="1" applyFill="1" applyBorder="1" applyAlignment="1">
      <alignment horizontal="center" vertical="center" wrapText="1"/>
    </xf>
    <xf numFmtId="0" fontId="58" fillId="5" borderId="33" xfId="0" applyFont="1" applyFill="1" applyBorder="1" applyAlignment="1">
      <alignment horizontal="left" vertical="center" wrapText="1"/>
    </xf>
    <xf numFmtId="0" fontId="58" fillId="5" borderId="34" xfId="0" applyFont="1" applyFill="1" applyBorder="1" applyAlignment="1">
      <alignment horizontal="left" vertical="center" wrapText="1"/>
    </xf>
    <xf numFmtId="0" fontId="59" fillId="5" borderId="46" xfId="1" applyFont="1" applyFill="1" applyBorder="1" applyAlignment="1">
      <alignment horizontal="center" vertical="center" wrapText="1"/>
    </xf>
    <xf numFmtId="0" fontId="57" fillId="0" borderId="19" xfId="0" applyFont="1" applyFill="1" applyBorder="1" applyAlignment="1">
      <alignment horizontal="center" vertical="center" wrapText="1"/>
    </xf>
    <xf numFmtId="0" fontId="57" fillId="0" borderId="18"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0" borderId="21"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57" fillId="0" borderId="23" xfId="0" applyFont="1" applyFill="1" applyBorder="1" applyAlignment="1">
      <alignment horizontal="center" vertical="center" wrapText="1"/>
    </xf>
    <xf numFmtId="0" fontId="61" fillId="3" borderId="28" xfId="0" applyFont="1" applyFill="1" applyBorder="1" applyAlignment="1">
      <alignment horizontal="left" vertical="center" indent="1"/>
    </xf>
    <xf numFmtId="0" fontId="61" fillId="3" borderId="23" xfId="0" applyFont="1" applyFill="1" applyBorder="1" applyAlignment="1">
      <alignment horizontal="left" vertical="center" indent="1"/>
    </xf>
    <xf numFmtId="0" fontId="61" fillId="3" borderId="28" xfId="0" applyFont="1" applyFill="1" applyBorder="1" applyAlignment="1">
      <alignment horizontal="left" vertical="center" wrapText="1" indent="1"/>
    </xf>
    <xf numFmtId="0" fontId="61" fillId="3" borderId="23" xfId="0" applyFont="1" applyFill="1" applyBorder="1" applyAlignment="1">
      <alignment horizontal="left" vertical="center" wrapText="1" indent="1"/>
    </xf>
    <xf numFmtId="0" fontId="55" fillId="3" borderId="47" xfId="0" applyFont="1" applyFill="1" applyBorder="1" applyAlignment="1">
      <alignment horizontal="center" vertical="center" wrapText="1"/>
    </xf>
    <xf numFmtId="0" fontId="55" fillId="3" borderId="18" xfId="0" applyFont="1" applyFill="1" applyBorder="1" applyAlignment="1">
      <alignment horizontal="center" vertical="center" wrapText="1"/>
    </xf>
    <xf numFmtId="0" fontId="55" fillId="3" borderId="48" xfId="0" applyFont="1" applyFill="1" applyBorder="1" applyAlignment="1">
      <alignment horizontal="center" vertical="center" wrapText="1"/>
    </xf>
    <xf numFmtId="0" fontId="55" fillId="3" borderId="21" xfId="0" applyFont="1" applyFill="1" applyBorder="1" applyAlignment="1">
      <alignment horizontal="center" vertical="center" wrapText="1"/>
    </xf>
    <xf numFmtId="0" fontId="55" fillId="3" borderId="49" xfId="0" applyFont="1" applyFill="1" applyBorder="1" applyAlignment="1">
      <alignment horizontal="center" vertical="center" wrapText="1"/>
    </xf>
    <xf numFmtId="0" fontId="55" fillId="3" borderId="23" xfId="0" applyFont="1" applyFill="1" applyBorder="1" applyAlignment="1">
      <alignment horizontal="center" vertical="center" wrapText="1"/>
    </xf>
    <xf numFmtId="0" fontId="62" fillId="5" borderId="14" xfId="0" applyFont="1" applyFill="1" applyBorder="1" applyAlignment="1">
      <alignment horizontal="left" vertical="center" wrapText="1" indent="1"/>
    </xf>
    <xf numFmtId="0" fontId="62" fillId="5" borderId="17" xfId="0" applyFont="1" applyFill="1" applyBorder="1" applyAlignment="1">
      <alignment horizontal="left" vertical="center" wrapText="1" indent="1"/>
    </xf>
    <xf numFmtId="0" fontId="62"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7" fillId="4" borderId="20" xfId="0" applyFont="1" applyFill="1" applyBorder="1" applyAlignment="1">
      <alignment horizontal="center" vertical="center"/>
    </xf>
    <xf numFmtId="0" fontId="57" fillId="4" borderId="21" xfId="0" applyFont="1" applyFill="1" applyBorder="1" applyAlignment="1">
      <alignment horizontal="center" vertical="center"/>
    </xf>
    <xf numFmtId="0" fontId="58" fillId="5" borderId="24" xfId="0" applyFont="1" applyFill="1" applyBorder="1" applyAlignment="1">
      <alignment horizontal="left" vertical="center" wrapText="1" indent="1"/>
    </xf>
    <xf numFmtId="0" fontId="58" fillId="5" borderId="18" xfId="0" applyFont="1" applyFill="1" applyBorder="1" applyAlignment="1">
      <alignment horizontal="left" vertical="center" wrapText="1" indent="1"/>
    </xf>
    <xf numFmtId="0" fontId="58" fillId="5" borderId="23" xfId="0" applyFont="1" applyFill="1" applyBorder="1" applyAlignment="1">
      <alignment horizontal="left" vertical="center" wrapText="1" indent="1"/>
    </xf>
    <xf numFmtId="0" fontId="58" fillId="5" borderId="14" xfId="0" applyFont="1" applyFill="1" applyBorder="1" applyAlignment="1">
      <alignment horizontal="left" vertical="center" wrapText="1"/>
    </xf>
    <xf numFmtId="0" fontId="58" fillId="5" borderId="17" xfId="0" applyFont="1" applyFill="1" applyBorder="1" applyAlignment="1">
      <alignment horizontal="left" vertical="center" wrapText="1"/>
    </xf>
    <xf numFmtId="0" fontId="58" fillId="5" borderId="15" xfId="0" applyFont="1" applyFill="1" applyBorder="1" applyAlignment="1">
      <alignment horizontal="left" vertical="center" wrapText="1"/>
    </xf>
    <xf numFmtId="0" fontId="36" fillId="8" borderId="14" xfId="0" applyFont="1" applyFill="1" applyBorder="1" applyAlignment="1">
      <alignment horizontal="center" vertical="center"/>
    </xf>
    <xf numFmtId="0" fontId="36" fillId="8" borderId="15" xfId="0" applyFont="1" applyFill="1" applyBorder="1" applyAlignment="1">
      <alignment horizontal="center" vertical="center"/>
    </xf>
    <xf numFmtId="0" fontId="0" fillId="17" borderId="5" xfId="0" applyNumberFormat="1" applyFont="1" applyFill="1" applyBorder="1" applyAlignment="1">
      <alignment horizontal="left" vertical="top" wrapText="1"/>
    </xf>
    <xf numFmtId="0" fontId="53" fillId="17" borderId="5" xfId="2" applyNumberFormat="1" applyFont="1" applyFill="1" applyBorder="1" applyAlignment="1">
      <alignment horizontal="left" vertical="top" wrapText="1"/>
    </xf>
    <xf numFmtId="0" fontId="6" fillId="17" borderId="5" xfId="0" applyNumberFormat="1" applyFont="1" applyFill="1" applyBorder="1" applyAlignment="1">
      <alignment horizontal="left" vertical="top" wrapText="1"/>
    </xf>
  </cellXfs>
  <cellStyles count="4">
    <cellStyle name="Check Cell" xfId="2" builtinId="23"/>
    <cellStyle name="Hyperlink" xfId="1" builtinId="8"/>
    <cellStyle name="Normal" xfId="0" builtinId="0"/>
    <cellStyle name="Normal 2" xfId="3" xr:uid="{00000000-0005-0000-0000-000003000000}"/>
  </cellStyles>
  <dxfs count="400">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D5D5"/>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ont>
        <color auto="1"/>
      </font>
      <fill>
        <patternFill patternType="none">
          <bgColor auto="1"/>
        </patternFill>
      </fill>
    </dxf>
    <dxf>
      <font>
        <color auto="1"/>
      </font>
      <fill>
        <patternFill patternType="none">
          <bgColor auto="1"/>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ont>
        <color theme="0" tint="-0.34998626667073579"/>
      </font>
      <fill>
        <patternFill>
          <bgColor theme="0" tint="-0.34998626667073579"/>
        </patternFill>
      </fill>
    </dxf>
    <dxf>
      <font>
        <color auto="1"/>
      </font>
      <fill>
        <patternFill>
          <bgColor theme="0"/>
        </patternFill>
      </fill>
    </dxf>
    <dxf>
      <font>
        <color auto="1"/>
      </font>
      <fill>
        <patternFill>
          <bgColor theme="0" tint="-0.34998626667073579"/>
        </patternFill>
      </fill>
    </dxf>
    <dxf>
      <fill>
        <patternFill>
          <bgColor theme="7" tint="0.59996337778862885"/>
        </patternFill>
      </fill>
    </dxf>
    <dxf>
      <font>
        <color auto="1"/>
      </font>
      <numFmt numFmtId="0" formatCode="General"/>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ont>
        <color auto="1"/>
      </font>
      <fill>
        <patternFill>
          <bgColor theme="0"/>
        </patternFill>
      </fill>
    </dxf>
    <dxf>
      <font>
        <color auto="1"/>
      </font>
      <fill>
        <patternFill>
          <bgColor theme="0" tint="-0.34998626667073579"/>
        </patternFill>
      </fill>
    </dxf>
    <dxf>
      <fill>
        <patternFill>
          <bgColor theme="7" tint="0.59996337778862885"/>
        </patternFill>
      </fill>
    </dxf>
    <dxf>
      <font>
        <color auto="1"/>
      </font>
      <numFmt numFmtId="0" formatCode="General"/>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ont>
        <color auto="1"/>
      </font>
      <fill>
        <patternFill patternType="solid">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ont>
        <color auto="1"/>
      </font>
    </dxf>
    <dxf>
      <fill>
        <patternFill>
          <bgColor theme="0" tint="-0.34998626667073579"/>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bgColor rgb="FFF4DD9E"/>
        </patternFill>
      </fill>
    </dxf>
    <dxf>
      <fill>
        <patternFill>
          <bgColor rgb="FFF4DD9E"/>
        </patternFill>
      </fill>
    </dxf>
    <dxf>
      <font>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font>
        <strike val="0"/>
        <color theme="0" tint="-0.34998626667073579"/>
      </font>
      <fill>
        <patternFill>
          <bgColor theme="0" tint="-0.34998626667073579"/>
        </patternFill>
      </fill>
    </dxf>
    <dxf>
      <font>
        <color auto="1"/>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F505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ont>
        <color rgb="FFFF0000"/>
      </font>
    </dxf>
    <dxf>
      <numFmt numFmtId="0" formatCode="General"/>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495300</xdr:colOff>
      <xdr:row>47</xdr:row>
      <xdr:rowOff>2139950</xdr:rowOff>
    </xdr:from>
    <xdr:to>
      <xdr:col>2</xdr:col>
      <xdr:colOff>990600</xdr:colOff>
      <xdr:row>47</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39</xdr:row>
      <xdr:rowOff>463550</xdr:rowOff>
    </xdr:from>
    <xdr:to>
      <xdr:col>2</xdr:col>
      <xdr:colOff>984250</xdr:colOff>
      <xdr:row>39</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47</xdr:row>
      <xdr:rowOff>2114550</xdr:rowOff>
    </xdr:from>
    <xdr:to>
      <xdr:col>2</xdr:col>
      <xdr:colOff>990600</xdr:colOff>
      <xdr:row>47</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13</xdr:row>
      <xdr:rowOff>1003300</xdr:rowOff>
    </xdr:from>
    <xdr:to>
      <xdr:col>2</xdr:col>
      <xdr:colOff>4006850</xdr:colOff>
      <xdr:row>13</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27</xdr:row>
      <xdr:rowOff>996950</xdr:rowOff>
    </xdr:from>
    <xdr:to>
      <xdr:col>2</xdr:col>
      <xdr:colOff>1574800</xdr:colOff>
      <xdr:row>27</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21</xdr:row>
      <xdr:rowOff>0</xdr:rowOff>
    </xdr:from>
    <xdr:to>
      <xdr:col>2</xdr:col>
      <xdr:colOff>381000</xdr:colOff>
      <xdr:row>21</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13</xdr:row>
      <xdr:rowOff>1009650</xdr:rowOff>
    </xdr:from>
    <xdr:to>
      <xdr:col>2</xdr:col>
      <xdr:colOff>539750</xdr:colOff>
      <xdr:row>13</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0</xdr:rowOff>
    </xdr:from>
    <xdr:to>
      <xdr:col>2</xdr:col>
      <xdr:colOff>1162050</xdr:colOff>
      <xdr:row>16</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0</xdr:rowOff>
    </xdr:from>
    <xdr:to>
      <xdr:col>2</xdr:col>
      <xdr:colOff>1720850</xdr:colOff>
      <xdr:row>16</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0</xdr:rowOff>
    </xdr:from>
    <xdr:to>
      <xdr:col>2</xdr:col>
      <xdr:colOff>3644900</xdr:colOff>
      <xdr:row>16</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0</xdr:rowOff>
    </xdr:from>
    <xdr:to>
      <xdr:col>2</xdr:col>
      <xdr:colOff>1162050</xdr:colOff>
      <xdr:row>21</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37</xdr:row>
      <xdr:rowOff>996950</xdr:rowOff>
    </xdr:from>
    <xdr:to>
      <xdr:col>2</xdr:col>
      <xdr:colOff>1574800</xdr:colOff>
      <xdr:row>37</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2139950</xdr:rowOff>
    </xdr:from>
    <xdr:to>
      <xdr:col>2</xdr:col>
      <xdr:colOff>990600</xdr:colOff>
      <xdr:row>48</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2114550</xdr:rowOff>
    </xdr:from>
    <xdr:to>
      <xdr:col>2</xdr:col>
      <xdr:colOff>990600</xdr:colOff>
      <xdr:row>48</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25</xdr:row>
      <xdr:rowOff>996950</xdr:rowOff>
    </xdr:from>
    <xdr:to>
      <xdr:col>2</xdr:col>
      <xdr:colOff>1574800</xdr:colOff>
      <xdr:row>25</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26</xdr:row>
      <xdr:rowOff>996950</xdr:rowOff>
    </xdr:from>
    <xdr:to>
      <xdr:col>2</xdr:col>
      <xdr:colOff>1574800</xdr:colOff>
      <xdr:row>26</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35</xdr:row>
      <xdr:rowOff>996950</xdr:rowOff>
    </xdr:from>
    <xdr:to>
      <xdr:col>2</xdr:col>
      <xdr:colOff>1574800</xdr:colOff>
      <xdr:row>35</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36</xdr:row>
      <xdr:rowOff>996950</xdr:rowOff>
    </xdr:from>
    <xdr:to>
      <xdr:col>2</xdr:col>
      <xdr:colOff>1574800</xdr:colOff>
      <xdr:row>36</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14</xdr:row>
      <xdr:rowOff>1758950</xdr:rowOff>
    </xdr:from>
    <xdr:to>
      <xdr:col>2</xdr:col>
      <xdr:colOff>984250</xdr:colOff>
      <xdr:row>14</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40</xdr:row>
      <xdr:rowOff>463550</xdr:rowOff>
    </xdr:from>
    <xdr:to>
      <xdr:col>2</xdr:col>
      <xdr:colOff>984250</xdr:colOff>
      <xdr:row>40</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41</xdr:row>
      <xdr:rowOff>463550</xdr:rowOff>
    </xdr:from>
    <xdr:to>
      <xdr:col>2</xdr:col>
      <xdr:colOff>984250</xdr:colOff>
      <xdr:row>41</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33</xdr:row>
      <xdr:rowOff>1155700</xdr:rowOff>
    </xdr:from>
    <xdr:to>
      <xdr:col>2</xdr:col>
      <xdr:colOff>1162050</xdr:colOff>
      <xdr:row>33</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35</xdr:row>
      <xdr:rowOff>1155700</xdr:rowOff>
    </xdr:from>
    <xdr:to>
      <xdr:col>2</xdr:col>
      <xdr:colOff>1162050</xdr:colOff>
      <xdr:row>35</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zoomScaleNormal="100" workbookViewId="0">
      <selection activeCell="B4" sqref="B4:D4"/>
    </sheetView>
  </sheetViews>
  <sheetFormatPr baseColWidth="10" defaultColWidth="0" defaultRowHeight="14" zeroHeight="1" x14ac:dyDescent="0.15"/>
  <cols>
    <col min="1" max="1" width="3.6640625" style="27" customWidth="1"/>
    <col min="2" max="2" width="13.1640625" style="31" customWidth="1"/>
    <col min="3" max="3" width="46.6640625" style="31" customWidth="1"/>
    <col min="4" max="4" width="82.33203125" style="27" customWidth="1"/>
    <col min="5" max="5" width="15.1640625" style="27" customWidth="1"/>
    <col min="6" max="8" width="15.1640625" style="27" hidden="1" customWidth="1"/>
    <col min="9" max="255" width="15.1640625" style="27" hidden="1"/>
    <col min="256" max="256" width="3.6640625" style="27" hidden="1"/>
    <col min="257" max="257" width="13.1640625" style="27" hidden="1"/>
    <col min="258" max="258" width="17" style="27" hidden="1"/>
    <col min="259" max="259" width="120.6640625" style="27" hidden="1"/>
    <col min="260" max="511" width="15.1640625" style="27" hidden="1"/>
    <col min="512" max="512" width="3.6640625" style="27" hidden="1"/>
    <col min="513" max="513" width="13.1640625" style="27" hidden="1"/>
    <col min="514" max="514" width="17" style="27" hidden="1"/>
    <col min="515" max="515" width="120.6640625" style="27" hidden="1"/>
    <col min="516" max="767" width="15.1640625" style="27" hidden="1"/>
    <col min="768" max="768" width="3.6640625" style="27" hidden="1"/>
    <col min="769" max="769" width="13.1640625" style="27" hidden="1"/>
    <col min="770" max="770" width="17" style="27" hidden="1"/>
    <col min="771" max="771" width="120.6640625" style="27" hidden="1"/>
    <col min="772" max="1023" width="15.1640625" style="27" hidden="1"/>
    <col min="1024" max="1024" width="3.6640625" style="27" hidden="1"/>
    <col min="1025" max="1025" width="13.1640625" style="27" hidden="1"/>
    <col min="1026" max="1026" width="17" style="27" hidden="1"/>
    <col min="1027" max="1027" width="120.6640625" style="27" hidden="1"/>
    <col min="1028" max="1279" width="15.1640625" style="27" hidden="1"/>
    <col min="1280" max="1280" width="3.6640625" style="27" hidden="1"/>
    <col min="1281" max="1281" width="13.1640625" style="27" hidden="1"/>
    <col min="1282" max="1282" width="17" style="27" hidden="1"/>
    <col min="1283" max="1283" width="120.6640625" style="27" hidden="1"/>
    <col min="1284" max="1535" width="15.1640625" style="27" hidden="1"/>
    <col min="1536" max="1536" width="3.6640625" style="27" hidden="1"/>
    <col min="1537" max="1537" width="13.1640625" style="27" hidden="1"/>
    <col min="1538" max="1538" width="17" style="27" hidden="1"/>
    <col min="1539" max="1539" width="120.6640625" style="27" hidden="1"/>
    <col min="1540" max="1791" width="15.1640625" style="27" hidden="1"/>
    <col min="1792" max="1792" width="3.6640625" style="27" hidden="1"/>
    <col min="1793" max="1793" width="13.1640625" style="27" hidden="1"/>
    <col min="1794" max="1794" width="17" style="27" hidden="1"/>
    <col min="1795" max="1795" width="120.6640625" style="27" hidden="1"/>
    <col min="1796" max="2047" width="15.1640625" style="27" hidden="1"/>
    <col min="2048" max="2048" width="3.6640625" style="27" hidden="1"/>
    <col min="2049" max="2049" width="13.1640625" style="27" hidden="1"/>
    <col min="2050" max="2050" width="17" style="27" hidden="1"/>
    <col min="2051" max="2051" width="120.6640625" style="27" hidden="1"/>
    <col min="2052" max="2303" width="15.1640625" style="27" hidden="1"/>
    <col min="2304" max="2304" width="3.6640625" style="27" hidden="1"/>
    <col min="2305" max="2305" width="13.1640625" style="27" hidden="1"/>
    <col min="2306" max="2306" width="17" style="27" hidden="1"/>
    <col min="2307" max="2307" width="120.6640625" style="27" hidden="1"/>
    <col min="2308" max="2559" width="15.1640625" style="27" hidden="1"/>
    <col min="2560" max="2560" width="3.6640625" style="27" hidden="1"/>
    <col min="2561" max="2561" width="13.1640625" style="27" hidden="1"/>
    <col min="2562" max="2562" width="17" style="27" hidden="1"/>
    <col min="2563" max="2563" width="120.6640625" style="27" hidden="1"/>
    <col min="2564" max="2815" width="15.1640625" style="27" hidden="1"/>
    <col min="2816" max="2816" width="3.6640625" style="27" hidden="1"/>
    <col min="2817" max="2817" width="13.1640625" style="27" hidden="1"/>
    <col min="2818" max="2818" width="17" style="27" hidden="1"/>
    <col min="2819" max="2819" width="120.6640625" style="27" hidden="1"/>
    <col min="2820" max="3071" width="15.1640625" style="27" hidden="1"/>
    <col min="3072" max="3072" width="3.6640625" style="27" hidden="1"/>
    <col min="3073" max="3073" width="13.1640625" style="27" hidden="1"/>
    <col min="3074" max="3074" width="17" style="27" hidden="1"/>
    <col min="3075" max="3075" width="120.6640625" style="27" hidden="1"/>
    <col min="3076" max="3327" width="15.1640625" style="27" hidden="1"/>
    <col min="3328" max="3328" width="3.6640625" style="27" hidden="1"/>
    <col min="3329" max="3329" width="13.1640625" style="27" hidden="1"/>
    <col min="3330" max="3330" width="17" style="27" hidden="1"/>
    <col min="3331" max="3331" width="120.6640625" style="27" hidden="1"/>
    <col min="3332" max="3583" width="15.1640625" style="27" hidden="1"/>
    <col min="3584" max="3584" width="3.6640625" style="27" hidden="1"/>
    <col min="3585" max="3585" width="13.1640625" style="27" hidden="1"/>
    <col min="3586" max="3586" width="17" style="27" hidden="1"/>
    <col min="3587" max="3587" width="120.6640625" style="27" hidden="1"/>
    <col min="3588" max="3839" width="15.1640625" style="27" hidden="1"/>
    <col min="3840" max="3840" width="3.6640625" style="27" hidden="1"/>
    <col min="3841" max="3841" width="13.1640625" style="27" hidden="1"/>
    <col min="3842" max="3842" width="17" style="27" hidden="1"/>
    <col min="3843" max="3843" width="120.6640625" style="27" hidden="1"/>
    <col min="3844" max="4095" width="15.1640625" style="27" hidden="1"/>
    <col min="4096" max="4096" width="3.6640625" style="27" hidden="1"/>
    <col min="4097" max="4097" width="13.1640625" style="27" hidden="1"/>
    <col min="4098" max="4098" width="17" style="27" hidden="1"/>
    <col min="4099" max="4099" width="120.6640625" style="27" hidden="1"/>
    <col min="4100" max="4351" width="15.1640625" style="27" hidden="1"/>
    <col min="4352" max="4352" width="3.6640625" style="27" hidden="1"/>
    <col min="4353" max="4353" width="13.1640625" style="27" hidden="1"/>
    <col min="4354" max="4354" width="17" style="27" hidden="1"/>
    <col min="4355" max="4355" width="120.6640625" style="27" hidden="1"/>
    <col min="4356" max="4607" width="15.1640625" style="27" hidden="1"/>
    <col min="4608" max="4608" width="3.6640625" style="27" hidden="1"/>
    <col min="4609" max="4609" width="13.1640625" style="27" hidden="1"/>
    <col min="4610" max="4610" width="17" style="27" hidden="1"/>
    <col min="4611" max="4611" width="120.6640625" style="27" hidden="1"/>
    <col min="4612" max="4863" width="15.1640625" style="27" hidden="1"/>
    <col min="4864" max="4864" width="3.6640625" style="27" hidden="1"/>
    <col min="4865" max="4865" width="13.1640625" style="27" hidden="1"/>
    <col min="4866" max="4866" width="17" style="27" hidden="1"/>
    <col min="4867" max="4867" width="120.6640625" style="27" hidden="1"/>
    <col min="4868" max="5119" width="15.1640625" style="27" hidden="1"/>
    <col min="5120" max="5120" width="3.6640625" style="27" hidden="1"/>
    <col min="5121" max="5121" width="13.1640625" style="27" hidden="1"/>
    <col min="5122" max="5122" width="17" style="27" hidden="1"/>
    <col min="5123" max="5123" width="120.6640625" style="27" hidden="1"/>
    <col min="5124" max="5375" width="15.1640625" style="27" hidden="1"/>
    <col min="5376" max="5376" width="3.6640625" style="27" hidden="1"/>
    <col min="5377" max="5377" width="13.1640625" style="27" hidden="1"/>
    <col min="5378" max="5378" width="17" style="27" hidden="1"/>
    <col min="5379" max="5379" width="120.6640625" style="27" hidden="1"/>
    <col min="5380" max="5631" width="15.1640625" style="27" hidden="1"/>
    <col min="5632" max="5632" width="3.6640625" style="27" hidden="1"/>
    <col min="5633" max="5633" width="13.1640625" style="27" hidden="1"/>
    <col min="5634" max="5634" width="17" style="27" hidden="1"/>
    <col min="5635" max="5635" width="120.6640625" style="27" hidden="1"/>
    <col min="5636" max="5887" width="15.1640625" style="27" hidden="1"/>
    <col min="5888" max="5888" width="3.6640625" style="27" hidden="1"/>
    <col min="5889" max="5889" width="13.1640625" style="27" hidden="1"/>
    <col min="5890" max="5890" width="17" style="27" hidden="1"/>
    <col min="5891" max="5891" width="120.6640625" style="27" hidden="1"/>
    <col min="5892" max="6143" width="15.1640625" style="27" hidden="1"/>
    <col min="6144" max="6144" width="3.6640625" style="27" hidden="1"/>
    <col min="6145" max="6145" width="13.1640625" style="27" hidden="1"/>
    <col min="6146" max="6146" width="17" style="27" hidden="1"/>
    <col min="6147" max="6147" width="120.6640625" style="27" hidden="1"/>
    <col min="6148" max="6399" width="15.1640625" style="27" hidden="1"/>
    <col min="6400" max="6400" width="3.6640625" style="27" hidden="1"/>
    <col min="6401" max="6401" width="13.1640625" style="27" hidden="1"/>
    <col min="6402" max="6402" width="17" style="27" hidden="1"/>
    <col min="6403" max="6403" width="120.6640625" style="27" hidden="1"/>
    <col min="6404" max="6655" width="15.1640625" style="27" hidden="1"/>
    <col min="6656" max="6656" width="3.6640625" style="27" hidden="1"/>
    <col min="6657" max="6657" width="13.1640625" style="27" hidden="1"/>
    <col min="6658" max="6658" width="17" style="27" hidden="1"/>
    <col min="6659" max="6659" width="120.6640625" style="27" hidden="1"/>
    <col min="6660" max="6911" width="15.1640625" style="27" hidden="1"/>
    <col min="6912" max="6912" width="3.6640625" style="27" hidden="1"/>
    <col min="6913" max="6913" width="13.1640625" style="27" hidden="1"/>
    <col min="6914" max="6914" width="17" style="27" hidden="1"/>
    <col min="6915" max="6915" width="120.6640625" style="27" hidden="1"/>
    <col min="6916" max="7167" width="15.1640625" style="27" hidden="1"/>
    <col min="7168" max="7168" width="3.6640625" style="27" hidden="1"/>
    <col min="7169" max="7169" width="13.1640625" style="27" hidden="1"/>
    <col min="7170" max="7170" width="17" style="27" hidden="1"/>
    <col min="7171" max="7171" width="120.6640625" style="27" hidden="1"/>
    <col min="7172" max="7423" width="15.1640625" style="27" hidden="1"/>
    <col min="7424" max="7424" width="3.6640625" style="27" hidden="1"/>
    <col min="7425" max="7425" width="13.1640625" style="27" hidden="1"/>
    <col min="7426" max="7426" width="17" style="27" hidden="1"/>
    <col min="7427" max="7427" width="120.6640625" style="27" hidden="1"/>
    <col min="7428" max="7679" width="15.1640625" style="27" hidden="1"/>
    <col min="7680" max="7680" width="3.6640625" style="27" hidden="1"/>
    <col min="7681" max="7681" width="13.1640625" style="27" hidden="1"/>
    <col min="7682" max="7682" width="17" style="27" hidden="1"/>
    <col min="7683" max="7683" width="120.6640625" style="27" hidden="1"/>
    <col min="7684" max="7935" width="15.1640625" style="27" hidden="1"/>
    <col min="7936" max="7936" width="3.6640625" style="27" hidden="1"/>
    <col min="7937" max="7937" width="13.1640625" style="27" hidden="1"/>
    <col min="7938" max="7938" width="17" style="27" hidden="1"/>
    <col min="7939" max="7939" width="120.6640625" style="27" hidden="1"/>
    <col min="7940" max="8191" width="15.1640625" style="27" hidden="1"/>
    <col min="8192" max="8192" width="3.6640625" style="27" hidden="1"/>
    <col min="8193" max="8193" width="13.1640625" style="27" hidden="1"/>
    <col min="8194" max="8194" width="17" style="27" hidden="1"/>
    <col min="8195" max="8195" width="120.6640625" style="27" hidden="1"/>
    <col min="8196" max="8447" width="15.1640625" style="27" hidden="1"/>
    <col min="8448" max="8448" width="3.6640625" style="27" hidden="1"/>
    <col min="8449" max="8449" width="13.1640625" style="27" hidden="1"/>
    <col min="8450" max="8450" width="17" style="27" hidden="1"/>
    <col min="8451" max="8451" width="120.6640625" style="27" hidden="1"/>
    <col min="8452" max="8703" width="15.1640625" style="27" hidden="1"/>
    <col min="8704" max="8704" width="3.6640625" style="27" hidden="1"/>
    <col min="8705" max="8705" width="13.1640625" style="27" hidden="1"/>
    <col min="8706" max="8706" width="17" style="27" hidden="1"/>
    <col min="8707" max="8707" width="120.6640625" style="27" hidden="1"/>
    <col min="8708" max="8959" width="15.1640625" style="27" hidden="1"/>
    <col min="8960" max="8960" width="3.6640625" style="27" hidden="1"/>
    <col min="8961" max="8961" width="13.1640625" style="27" hidden="1"/>
    <col min="8962" max="8962" width="17" style="27" hidden="1"/>
    <col min="8963" max="8963" width="120.6640625" style="27" hidden="1"/>
    <col min="8964" max="9215" width="15.1640625" style="27" hidden="1"/>
    <col min="9216" max="9216" width="3.6640625" style="27" hidden="1"/>
    <col min="9217" max="9217" width="13.1640625" style="27" hidden="1"/>
    <col min="9218" max="9218" width="17" style="27" hidden="1"/>
    <col min="9219" max="9219" width="120.6640625" style="27" hidden="1"/>
    <col min="9220" max="9471" width="15.1640625" style="27" hidden="1"/>
    <col min="9472" max="9472" width="3.6640625" style="27" hidden="1"/>
    <col min="9473" max="9473" width="13.1640625" style="27" hidden="1"/>
    <col min="9474" max="9474" width="17" style="27" hidden="1"/>
    <col min="9475" max="9475" width="120.6640625" style="27" hidden="1"/>
    <col min="9476" max="9727" width="15.1640625" style="27" hidden="1"/>
    <col min="9728" max="9728" width="3.6640625" style="27" hidden="1"/>
    <col min="9729" max="9729" width="13.1640625" style="27" hidden="1"/>
    <col min="9730" max="9730" width="17" style="27" hidden="1"/>
    <col min="9731" max="9731" width="120.6640625" style="27" hidden="1"/>
    <col min="9732" max="9983" width="15.1640625" style="27" hidden="1"/>
    <col min="9984" max="9984" width="3.6640625" style="27" hidden="1"/>
    <col min="9985" max="9985" width="13.1640625" style="27" hidden="1"/>
    <col min="9986" max="9986" width="17" style="27" hidden="1"/>
    <col min="9987" max="9987" width="120.6640625" style="27" hidden="1"/>
    <col min="9988" max="10239" width="15.1640625" style="27" hidden="1"/>
    <col min="10240" max="10240" width="3.6640625" style="27" hidden="1"/>
    <col min="10241" max="10241" width="13.1640625" style="27" hidden="1"/>
    <col min="10242" max="10242" width="17" style="27" hidden="1"/>
    <col min="10243" max="10243" width="120.6640625" style="27" hidden="1"/>
    <col min="10244" max="10495" width="15.1640625" style="27" hidden="1"/>
    <col min="10496" max="10496" width="3.6640625" style="27" hidden="1"/>
    <col min="10497" max="10497" width="13.1640625" style="27" hidden="1"/>
    <col min="10498" max="10498" width="17" style="27" hidden="1"/>
    <col min="10499" max="10499" width="120.6640625" style="27" hidden="1"/>
    <col min="10500" max="10751" width="15.1640625" style="27" hidden="1"/>
    <col min="10752" max="10752" width="3.6640625" style="27" hidden="1"/>
    <col min="10753" max="10753" width="13.1640625" style="27" hidden="1"/>
    <col min="10754" max="10754" width="17" style="27" hidden="1"/>
    <col min="10755" max="10755" width="120.6640625" style="27" hidden="1"/>
    <col min="10756" max="11007" width="15.1640625" style="27" hidden="1"/>
    <col min="11008" max="11008" width="3.6640625" style="27" hidden="1"/>
    <col min="11009" max="11009" width="13.1640625" style="27" hidden="1"/>
    <col min="11010" max="11010" width="17" style="27" hidden="1"/>
    <col min="11011" max="11011" width="120.6640625" style="27" hidden="1"/>
    <col min="11012" max="11263" width="15.1640625" style="27" hidden="1"/>
    <col min="11264" max="11264" width="3.6640625" style="27" hidden="1"/>
    <col min="11265" max="11265" width="13.1640625" style="27" hidden="1"/>
    <col min="11266" max="11266" width="17" style="27" hidden="1"/>
    <col min="11267" max="11267" width="120.6640625" style="27" hidden="1"/>
    <col min="11268" max="11519" width="15.1640625" style="27" hidden="1"/>
    <col min="11520" max="11520" width="3.6640625" style="27" hidden="1"/>
    <col min="11521" max="11521" width="13.1640625" style="27" hidden="1"/>
    <col min="11522" max="11522" width="17" style="27" hidden="1"/>
    <col min="11523" max="11523" width="120.6640625" style="27" hidden="1"/>
    <col min="11524" max="11775" width="15.1640625" style="27" hidden="1"/>
    <col min="11776" max="11776" width="3.6640625" style="27" hidden="1"/>
    <col min="11777" max="11777" width="13.1640625" style="27" hidden="1"/>
    <col min="11778" max="11778" width="17" style="27" hidden="1"/>
    <col min="11779" max="11779" width="120.6640625" style="27" hidden="1"/>
    <col min="11780" max="12031" width="15.1640625" style="27" hidden="1"/>
    <col min="12032" max="12032" width="3.6640625" style="27" hidden="1"/>
    <col min="12033" max="12033" width="13.1640625" style="27" hidden="1"/>
    <col min="12034" max="12034" width="17" style="27" hidden="1"/>
    <col min="12035" max="12035" width="120.6640625" style="27" hidden="1"/>
    <col min="12036" max="12287" width="15.1640625" style="27" hidden="1"/>
    <col min="12288" max="12288" width="3.6640625" style="27" hidden="1"/>
    <col min="12289" max="12289" width="13.1640625" style="27" hidden="1"/>
    <col min="12290" max="12290" width="17" style="27" hidden="1"/>
    <col min="12291" max="12291" width="120.6640625" style="27" hidden="1"/>
    <col min="12292" max="12543" width="15.1640625" style="27" hidden="1"/>
    <col min="12544" max="12544" width="3.6640625" style="27" hidden="1"/>
    <col min="12545" max="12545" width="13.1640625" style="27" hidden="1"/>
    <col min="12546" max="12546" width="17" style="27" hidden="1"/>
    <col min="12547" max="12547" width="120.6640625" style="27" hidden="1"/>
    <col min="12548" max="12799" width="15.1640625" style="27" hidden="1"/>
    <col min="12800" max="12800" width="3.6640625" style="27" hidden="1"/>
    <col min="12801" max="12801" width="13.1640625" style="27" hidden="1"/>
    <col min="12802" max="12802" width="17" style="27" hidden="1"/>
    <col min="12803" max="12803" width="120.6640625" style="27" hidden="1"/>
    <col min="12804" max="13055" width="15.1640625" style="27" hidden="1"/>
    <col min="13056" max="13056" width="3.6640625" style="27" hidden="1"/>
    <col min="13057" max="13057" width="13.1640625" style="27" hidden="1"/>
    <col min="13058" max="13058" width="17" style="27" hidden="1"/>
    <col min="13059" max="13059" width="120.6640625" style="27" hidden="1"/>
    <col min="13060" max="13311" width="15.1640625" style="27" hidden="1"/>
    <col min="13312" max="13312" width="3.6640625" style="27" hidden="1"/>
    <col min="13313" max="13313" width="13.1640625" style="27" hidden="1"/>
    <col min="13314" max="13314" width="17" style="27" hidden="1"/>
    <col min="13315" max="13315" width="120.6640625" style="27" hidden="1"/>
    <col min="13316" max="13567" width="15.1640625" style="27" hidden="1"/>
    <col min="13568" max="13568" width="3.6640625" style="27" hidden="1"/>
    <col min="13569" max="13569" width="13.1640625" style="27" hidden="1"/>
    <col min="13570" max="13570" width="17" style="27" hidden="1"/>
    <col min="13571" max="13571" width="120.6640625" style="27" hidden="1"/>
    <col min="13572" max="13823" width="15.1640625" style="27" hidden="1"/>
    <col min="13824" max="13824" width="3.6640625" style="27" hidden="1"/>
    <col min="13825" max="13825" width="13.1640625" style="27" hidden="1"/>
    <col min="13826" max="13826" width="17" style="27" hidden="1"/>
    <col min="13827" max="13827" width="120.6640625" style="27" hidden="1"/>
    <col min="13828" max="14079" width="15.1640625" style="27" hidden="1"/>
    <col min="14080" max="14080" width="3.6640625" style="27" hidden="1"/>
    <col min="14081" max="14081" width="13.1640625" style="27" hidden="1"/>
    <col min="14082" max="14082" width="17" style="27" hidden="1"/>
    <col min="14083" max="14083" width="120.6640625" style="27" hidden="1"/>
    <col min="14084" max="14335" width="15.1640625" style="27" hidden="1"/>
    <col min="14336" max="14336" width="3.6640625" style="27" hidden="1"/>
    <col min="14337" max="14337" width="13.1640625" style="27" hidden="1"/>
    <col min="14338" max="14338" width="17" style="27" hidden="1"/>
    <col min="14339" max="14339" width="120.6640625" style="27" hidden="1"/>
    <col min="14340" max="14591" width="15.1640625" style="27" hidden="1"/>
    <col min="14592" max="14592" width="3.6640625" style="27" hidden="1"/>
    <col min="14593" max="14593" width="13.1640625" style="27" hidden="1"/>
    <col min="14594" max="14594" width="17" style="27" hidden="1"/>
    <col min="14595" max="14595" width="120.6640625" style="27" hidden="1"/>
    <col min="14596" max="14847" width="15.1640625" style="27" hidden="1"/>
    <col min="14848" max="14848" width="3.6640625" style="27" hidden="1"/>
    <col min="14849" max="14849" width="13.1640625" style="27" hidden="1"/>
    <col min="14850" max="14850" width="17" style="27" hidden="1"/>
    <col min="14851" max="14851" width="120.6640625" style="27" hidden="1"/>
    <col min="14852" max="15103" width="15.1640625" style="27" hidden="1"/>
    <col min="15104" max="15104" width="3.6640625" style="27" hidden="1"/>
    <col min="15105" max="15105" width="13.1640625" style="27" hidden="1"/>
    <col min="15106" max="15106" width="17" style="27" hidden="1"/>
    <col min="15107" max="15107" width="120.6640625" style="27" hidden="1"/>
    <col min="15108" max="15359" width="15.1640625" style="27" hidden="1"/>
    <col min="15360" max="15360" width="3.6640625" style="27" hidden="1"/>
    <col min="15361" max="15361" width="13.1640625" style="27" hidden="1"/>
    <col min="15362" max="15362" width="17" style="27" hidden="1"/>
    <col min="15363" max="15363" width="120.6640625" style="27" hidden="1"/>
    <col min="15364" max="15615" width="15.1640625" style="27" hidden="1"/>
    <col min="15616" max="15616" width="3.6640625" style="27" hidden="1"/>
    <col min="15617" max="15617" width="13.1640625" style="27" hidden="1"/>
    <col min="15618" max="15618" width="17" style="27" hidden="1"/>
    <col min="15619" max="15619" width="120.6640625" style="27" hidden="1"/>
    <col min="15620" max="15871" width="15.1640625" style="27" hidden="1"/>
    <col min="15872" max="15872" width="3.6640625" style="27" hidden="1"/>
    <col min="15873" max="15873" width="13.1640625" style="27" hidden="1"/>
    <col min="15874" max="15874" width="17" style="27" hidden="1"/>
    <col min="15875" max="15875" width="120.6640625" style="27" hidden="1"/>
    <col min="15876" max="16127" width="15.1640625" style="27" hidden="1"/>
    <col min="16128" max="16128" width="3.6640625" style="27" hidden="1"/>
    <col min="16129" max="16129" width="13.1640625" style="27" hidden="1"/>
    <col min="16130" max="16130" width="17" style="27" hidden="1"/>
    <col min="16131" max="16131" width="120.6640625" style="27" hidden="1"/>
    <col min="16132" max="16384" width="15.1640625" style="27" hidden="1"/>
  </cols>
  <sheetData>
    <row r="1" spans="2:26" x14ac:dyDescent="0.15"/>
    <row r="2" spans="2:26" ht="34.25" customHeight="1" x14ac:dyDescent="0.3">
      <c r="B2" s="81"/>
      <c r="C2" s="81"/>
      <c r="D2" s="82" t="s">
        <v>1357</v>
      </c>
      <c r="E2" s="80"/>
    </row>
    <row r="3" spans="2:26" s="24" customFormat="1" ht="30" customHeight="1" x14ac:dyDescent="0.3">
      <c r="B3" s="311"/>
      <c r="C3" s="312"/>
      <c r="D3" s="82" t="s">
        <v>1356</v>
      </c>
    </row>
    <row r="4" spans="2:26" s="24" customFormat="1" ht="24" customHeight="1" x14ac:dyDescent="0.2">
      <c r="B4" s="313" t="str">
        <f>IF(Declaration!$I$4="English",Languages!A12,IF(Declaration!$I$4="French",Languages!B12,IF(Declaration!$I$4="Spanish",Languages!C12,IF(Declaration!$I$4="German",Languages!D12,IF(Declaration!$I$4="Chinese",Languages!E12,IF(Declaration!$I$4="Japanese",Languages!F12,IF(Declaration!$I$4="Portugese",Languages!G12)))))))</f>
        <v>Introduction</v>
      </c>
      <c r="C4" s="314"/>
      <c r="D4" s="315"/>
      <c r="E4" s="26"/>
      <c r="F4" s="26"/>
      <c r="G4" s="26"/>
      <c r="H4" s="26"/>
      <c r="I4" s="26"/>
      <c r="J4" s="26"/>
      <c r="K4" s="26"/>
      <c r="L4" s="26"/>
      <c r="M4" s="26"/>
      <c r="N4" s="26"/>
      <c r="O4" s="26"/>
      <c r="P4" s="26"/>
      <c r="Q4" s="26"/>
      <c r="R4" s="26"/>
      <c r="S4" s="26"/>
      <c r="T4" s="26"/>
      <c r="U4" s="26"/>
      <c r="V4" s="26"/>
      <c r="W4" s="26"/>
      <c r="X4" s="26"/>
      <c r="Y4" s="26"/>
      <c r="Z4" s="26"/>
    </row>
    <row r="5" spans="2:26" ht="20.25" customHeight="1" x14ac:dyDescent="0.15">
      <c r="B5" s="299"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300"/>
      <c r="D5" s="301"/>
      <c r="E5" s="26"/>
    </row>
    <row r="6" spans="2:26" ht="85.5" customHeight="1" x14ac:dyDescent="0.15">
      <c r="B6" s="302"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303"/>
      <c r="D6" s="304"/>
      <c r="E6" s="26"/>
    </row>
    <row r="7" spans="2:26" ht="18.5" customHeight="1" x14ac:dyDescent="0.15">
      <c r="B7" s="296"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297"/>
      <c r="D7" s="298"/>
      <c r="E7" s="26"/>
    </row>
    <row r="8" spans="2:26" ht="21" customHeight="1" x14ac:dyDescent="0.15">
      <c r="B8" s="302"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303"/>
      <c r="D8" s="304"/>
      <c r="E8" s="26"/>
    </row>
    <row r="9" spans="2:26" ht="68.25" customHeight="1" x14ac:dyDescent="0.15">
      <c r="B9" s="302" t="str">
        <f>IF(Declaration!$I$4="English",Languages!A17,IF(Declaration!$I$4="French",Languages!B17,IF(Declaration!$I$4="Spanish",Languages!C17,IF(Declaration!$I$4="German",Languages!D17,IF(Declaration!$I$4="Chinese",Languages!E17,IF(Declaration!$I$4="Japanese",Languages!F17,IF(Declaration!$I$4="Portugese",Languages!G17)))))))</f>
        <v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v>
      </c>
      <c r="C9" s="303"/>
      <c r="D9" s="304"/>
      <c r="E9" s="26"/>
    </row>
    <row r="10" spans="2:26" ht="22.5" customHeight="1" x14ac:dyDescent="0.15">
      <c r="B10" s="296"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297"/>
      <c r="D10" s="298"/>
      <c r="E10" s="26"/>
    </row>
    <row r="11" spans="2:26" ht="67.5" customHeight="1" x14ac:dyDescent="0.15">
      <c r="B11" s="302"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303"/>
      <c r="D11" s="304"/>
      <c r="E11" s="26"/>
    </row>
    <row r="12" spans="2:26" ht="22.5" customHeight="1" x14ac:dyDescent="0.15">
      <c r="B12" s="296"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297"/>
      <c r="D12" s="298"/>
      <c r="E12" s="26"/>
    </row>
    <row r="13" spans="2:26" s="156" customFormat="1" ht="338.25" customHeight="1" x14ac:dyDescent="0.15">
      <c r="B13" s="302" t="str">
        <f>IF(Declaration!$I$4="English",Languages!A21,IF(Declaration!$I$4="French",Languages!B21,IF(Declaration!$I$4="Spanish",Languages!C21,IF(Declaration!$I$4="German",Languages!D21,IF(Declaration!$I$4="Chinese",Languages!E21,IF(Declaration!$I$4="Japanese",Languages!F21,IF(Declaration!$I$4="Portugese",Languages!G21)))))))</f>
        <v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v>
      </c>
      <c r="C13" s="303"/>
      <c r="D13" s="304"/>
      <c r="E13" s="157"/>
    </row>
    <row r="14" spans="2:26" s="24" customFormat="1" ht="24" customHeight="1" x14ac:dyDescent="0.2">
      <c r="B14" s="313" t="str">
        <f>IF(Declaration!$I$4="English",Languages!A22,IF(Declaration!$I$4="French",Languages!B22,IF(Declaration!$I$4="Spanish",Languages!C22,IF(Declaration!$I$4="German",Languages!D22,IF(Declaration!$I$4="Chinese",Languages!E22,IF(Declaration!$I$4="Japanese",Languages!F22,IF(Declaration!$I$4="Portugese",Languages!G22)))))))</f>
        <v>Declaration Tab</v>
      </c>
      <c r="C14" s="314"/>
      <c r="D14" s="315"/>
      <c r="E14" s="26"/>
      <c r="F14" s="26"/>
      <c r="G14" s="26"/>
      <c r="H14" s="26"/>
      <c r="I14" s="26"/>
      <c r="J14" s="26"/>
      <c r="K14" s="26"/>
      <c r="L14" s="26"/>
      <c r="M14" s="26"/>
      <c r="N14" s="26"/>
      <c r="O14" s="26"/>
      <c r="P14" s="26"/>
      <c r="Q14" s="26"/>
      <c r="R14" s="26"/>
      <c r="S14" s="26"/>
      <c r="T14" s="26"/>
      <c r="U14" s="26"/>
      <c r="V14" s="26"/>
      <c r="W14" s="26"/>
      <c r="X14" s="26"/>
      <c r="Y14" s="26"/>
      <c r="Z14" s="26"/>
    </row>
    <row r="15" spans="2:26" s="24" customFormat="1" ht="309" customHeight="1" x14ac:dyDescent="0.2">
      <c r="B15" s="316"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scope' identifies the goods covered by this declaration. This selection applies to the goods-specific questions in the STRT. The 'goods scope' is normally defined for you by your customer. Your customer may have made this selection based on the most prevalent high-risk goods in their supply chain and/or the focus of their traceability efforts. The 'goods scope' can cover between zero and five goods. For more than five goods, please disclose using a second STRT. Service providers can select N/A for this section of the Declaration.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317"/>
      <c r="D15" s="318"/>
      <c r="E15" s="26"/>
      <c r="F15" s="26"/>
      <c r="G15" s="26"/>
      <c r="H15" s="26"/>
      <c r="I15" s="26"/>
      <c r="J15" s="26"/>
      <c r="K15" s="26"/>
      <c r="L15" s="26"/>
      <c r="M15" s="26"/>
      <c r="N15" s="26"/>
      <c r="O15" s="26"/>
      <c r="P15" s="26"/>
      <c r="Q15" s="26"/>
      <c r="R15" s="26"/>
      <c r="S15" s="26"/>
      <c r="T15" s="26"/>
      <c r="U15" s="26"/>
      <c r="V15" s="26"/>
      <c r="W15" s="26"/>
      <c r="X15" s="26"/>
      <c r="Y15" s="26"/>
      <c r="Z15" s="26"/>
    </row>
    <row r="16" spans="2:26" s="24" customFormat="1" ht="24" customHeight="1" x14ac:dyDescent="0.2">
      <c r="B16" s="308" t="str">
        <f>IF(Declaration!$I$4="English",Languages!A24,IF(Declaration!$I$4="French",Languages!B24,IF(Declaration!$I$4="Spanish",Languages!C24,IF(Declaration!$I$4="German",Languages!D24,IF(Declaration!$I$4="Chinese",Languages!E24,IF(Declaration!$I$4="Japanese",Languages!F24,IF(Declaration!$I$4="Portugese",Languages!G24)))))))</f>
        <v>Countries Tab</v>
      </c>
      <c r="C16" s="309"/>
      <c r="D16" s="310"/>
      <c r="E16" s="26"/>
      <c r="F16" s="26"/>
      <c r="G16" s="26"/>
      <c r="H16" s="26"/>
      <c r="I16" s="26"/>
      <c r="J16" s="26"/>
      <c r="K16" s="26"/>
      <c r="L16" s="26"/>
      <c r="M16" s="26"/>
      <c r="N16" s="26"/>
      <c r="O16" s="26"/>
      <c r="P16" s="26"/>
      <c r="Q16" s="26"/>
      <c r="R16" s="26"/>
      <c r="S16" s="26"/>
      <c r="T16" s="26"/>
      <c r="U16" s="26"/>
      <c r="V16" s="26"/>
      <c r="W16" s="26"/>
      <c r="X16" s="26"/>
      <c r="Y16" s="26"/>
      <c r="Z16" s="26"/>
    </row>
    <row r="17" spans="2:26" ht="32.75" customHeight="1" x14ac:dyDescent="0.15">
      <c r="B17" s="293"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94"/>
      <c r="D17" s="295"/>
      <c r="E17" s="26"/>
    </row>
    <row r="18" spans="2:26" s="24" customFormat="1" ht="24" customHeight="1" x14ac:dyDescent="0.2">
      <c r="B18" s="290" t="str">
        <f>IF(Declaration!$I$4="English",Languages!A28,IF(Declaration!$I$4="French",Languages!B28,IF(Declaration!$I$4="Spanish",Languages!C28,IF(Declaration!$I$4="German",Languages!D28,IF(Declaration!$I$4="Chinese",Languages!E28,IF(Declaration!$I$4="Japanese",Languages!F28,IF(Declaration!$I$4="Portugese",Languages!G28)))))))</f>
        <v>Sectors Tab</v>
      </c>
      <c r="C18" s="291"/>
      <c r="D18" s="292"/>
      <c r="E18" s="26"/>
      <c r="F18" s="26"/>
      <c r="G18" s="26"/>
      <c r="H18" s="26"/>
      <c r="I18" s="26"/>
      <c r="J18" s="26"/>
      <c r="K18" s="26"/>
      <c r="L18" s="26"/>
      <c r="M18" s="26"/>
      <c r="N18" s="26"/>
      <c r="O18" s="26"/>
      <c r="P18" s="26"/>
      <c r="Q18" s="26"/>
      <c r="R18" s="26"/>
      <c r="S18" s="26"/>
      <c r="T18" s="26"/>
      <c r="U18" s="26"/>
      <c r="V18" s="26"/>
      <c r="W18" s="26"/>
      <c r="X18" s="26"/>
      <c r="Y18" s="26"/>
      <c r="Z18" s="26"/>
    </row>
    <row r="19" spans="2:26" ht="32" customHeight="1" x14ac:dyDescent="0.15">
      <c r="B19" s="293"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94"/>
      <c r="D19" s="295"/>
      <c r="E19" s="26"/>
    </row>
    <row r="20" spans="2:26" s="24" customFormat="1" ht="24" customHeight="1" x14ac:dyDescent="0.2">
      <c r="B20" s="290"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291"/>
      <c r="D20" s="292"/>
      <c r="E20" s="26"/>
      <c r="F20" s="26"/>
      <c r="G20" s="26"/>
      <c r="H20" s="26"/>
      <c r="I20" s="26"/>
      <c r="J20" s="26"/>
      <c r="K20" s="26"/>
      <c r="L20" s="26"/>
      <c r="M20" s="26"/>
      <c r="N20" s="26"/>
      <c r="O20" s="26"/>
      <c r="P20" s="26"/>
      <c r="Q20" s="26"/>
      <c r="R20" s="26"/>
      <c r="S20" s="26"/>
      <c r="T20" s="26"/>
      <c r="U20" s="26"/>
      <c r="V20" s="26"/>
      <c r="W20" s="26"/>
      <c r="X20" s="26"/>
      <c r="Y20" s="26"/>
      <c r="Z20" s="26"/>
    </row>
    <row r="21" spans="2:26" ht="36" customHeight="1" x14ac:dyDescent="0.15">
      <c r="B21" s="293" t="str">
        <f>IF(Declaration!$I$4="English",Languages!A31,IF(Declaration!$I$4="French",Languages!B31,IF(Declaration!$I$4="Spanish",Languages!C31,IF(Declaration!$I$4="German",Languages!D31,IF(Declaration!$I$4="Chinese",Languages!E31,IF(Declaration!$I$4="Japanese",Languages!F31,IF(Declaration!$I$4="Portugese",Languages!G31)))))))</f>
        <v xml:space="preserve">Use this tab to select the source countries in which your organization produces and/or sources the good(s) covered by this Declaration. </v>
      </c>
      <c r="C21" s="294"/>
      <c r="D21" s="295"/>
      <c r="E21" s="26"/>
    </row>
    <row r="22" spans="2:26" s="24" customFormat="1" ht="24" customHeight="1" x14ac:dyDescent="0.2">
      <c r="B22" s="308" t="str">
        <f>IF(Declaration!$I$4="English",Languages!A32,IF(Declaration!$I$4="French",Languages!B32,IF(Declaration!$I$4="Spanish",Languages!C32,IF(Declaration!$I$4="German",Languages!D32,IF(Declaration!$I$4="Chinese",Languages!E32,IF(Declaration!$I$4="Japanese",Languages!F32,IF(Declaration!$I$4="Portugese",Languages!G32)))))))</f>
        <v>Review Tab</v>
      </c>
      <c r="C22" s="309"/>
      <c r="D22" s="310"/>
      <c r="E22" s="26"/>
      <c r="F22" s="26"/>
      <c r="G22" s="26"/>
      <c r="H22" s="26"/>
      <c r="I22" s="26"/>
      <c r="J22" s="26"/>
      <c r="K22" s="26"/>
      <c r="L22" s="26"/>
      <c r="M22" s="26"/>
      <c r="N22" s="26"/>
      <c r="O22" s="26"/>
      <c r="P22" s="26"/>
      <c r="Q22" s="26"/>
      <c r="R22" s="26"/>
      <c r="S22" s="26"/>
      <c r="T22" s="26"/>
      <c r="U22" s="26"/>
      <c r="V22" s="26"/>
      <c r="W22" s="26"/>
      <c r="X22" s="26"/>
      <c r="Y22" s="26"/>
      <c r="Z22" s="26"/>
    </row>
    <row r="23" spans="2:26" ht="31.25" customHeight="1" x14ac:dyDescent="0.15">
      <c r="B23" s="293"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94"/>
      <c r="D23" s="295"/>
      <c r="E23" s="26"/>
    </row>
    <row r="24" spans="2:26" s="24" customFormat="1" ht="24" customHeight="1" x14ac:dyDescent="0.2">
      <c r="B24" s="308" t="str">
        <f>IF(Declaration!$I$4="English",Languages!A34,IF(Declaration!$I$4="French",Languages!B34,IF(Declaration!$I$4="Spanish",Languages!C34,IF(Declaration!$I$4="German",Languages!D34,IF(Declaration!$I$4="Chinese",Languages!E34,IF(Declaration!$I$4="Japanese",Languages!F34,IF(Declaration!$I$4="Portugese",Languages!G34)))))))</f>
        <v>Glossary Tab</v>
      </c>
      <c r="C24" s="309"/>
      <c r="D24" s="310"/>
      <c r="E24" s="26"/>
      <c r="F24" s="26"/>
      <c r="G24" s="26"/>
      <c r="H24" s="26"/>
      <c r="I24" s="26"/>
      <c r="J24" s="26"/>
      <c r="K24" s="26"/>
      <c r="L24" s="26"/>
      <c r="M24" s="26"/>
      <c r="N24" s="26"/>
      <c r="O24" s="26"/>
      <c r="P24" s="26"/>
      <c r="Q24" s="26"/>
      <c r="R24" s="26"/>
      <c r="S24" s="26"/>
      <c r="T24" s="26"/>
      <c r="U24" s="26"/>
      <c r="V24" s="26"/>
      <c r="W24" s="26"/>
      <c r="X24" s="26"/>
      <c r="Y24" s="26"/>
      <c r="Z24" s="26"/>
    </row>
    <row r="25" spans="2:26" ht="31.25" customHeight="1" x14ac:dyDescent="0.15">
      <c r="B25" s="293"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94"/>
      <c r="D25" s="295"/>
      <c r="E25" s="26"/>
    </row>
    <row r="26" spans="2:26" ht="15" customHeight="1" x14ac:dyDescent="0.15">
      <c r="B26" s="305" t="s">
        <v>3284</v>
      </c>
      <c r="C26" s="306"/>
      <c r="D26" s="307"/>
    </row>
    <row r="27" spans="2:26" x14ac:dyDescent="0.15">
      <c r="C27" s="32"/>
    </row>
    <row r="28" spans="2:26" x14ac:dyDescent="0.15">
      <c r="C28" s="32"/>
    </row>
    <row r="29" spans="2:26" hidden="1" x14ac:dyDescent="0.15">
      <c r="C29" s="32"/>
    </row>
    <row r="30" spans="2:26" hidden="1" x14ac:dyDescent="0.15">
      <c r="C30" s="32"/>
    </row>
    <row r="31" spans="2:26" hidden="1" x14ac:dyDescent="0.15">
      <c r="C31" s="32"/>
    </row>
    <row r="32" spans="2:26" hidden="1" x14ac:dyDescent="0.15">
      <c r="C32" s="32"/>
    </row>
    <row r="33" spans="3:3" hidden="1" x14ac:dyDescent="0.15">
      <c r="C33" s="32"/>
    </row>
    <row r="34" spans="3:3" hidden="1" x14ac:dyDescent="0.15">
      <c r="C34" s="32"/>
    </row>
    <row r="35" spans="3:3" hidden="1" x14ac:dyDescent="0.15">
      <c r="C35" s="32"/>
    </row>
    <row r="36" spans="3:3" hidden="1" x14ac:dyDescent="0.15">
      <c r="C36" s="32"/>
    </row>
    <row r="37" spans="3:3" hidden="1" x14ac:dyDescent="0.15">
      <c r="C37" s="32"/>
    </row>
    <row r="38" spans="3:3" hidden="1" x14ac:dyDescent="0.15">
      <c r="C38" s="32"/>
    </row>
    <row r="39" spans="3:3" hidden="1" x14ac:dyDescent="0.15">
      <c r="C39" s="32"/>
    </row>
    <row r="40" spans="3:3" hidden="1" x14ac:dyDescent="0.15">
      <c r="C40" s="32"/>
    </row>
    <row r="41" spans="3:3" hidden="1" x14ac:dyDescent="0.15">
      <c r="C41" s="32"/>
    </row>
    <row r="42" spans="3:3" hidden="1" x14ac:dyDescent="0.15">
      <c r="C42" s="32"/>
    </row>
    <row r="43" spans="3:3" hidden="1" x14ac:dyDescent="0.15">
      <c r="C43" s="32"/>
    </row>
    <row r="44" spans="3:3" hidden="1" x14ac:dyDescent="0.15">
      <c r="C44" s="32"/>
    </row>
    <row r="45" spans="3:3" hidden="1" x14ac:dyDescent="0.15">
      <c r="C45" s="32"/>
    </row>
    <row r="46" spans="3:3" hidden="1" x14ac:dyDescent="0.15">
      <c r="C46" s="32"/>
    </row>
    <row r="47" spans="3:3" hidden="1" x14ac:dyDescent="0.15">
      <c r="C47" s="32"/>
    </row>
    <row r="48" spans="3:3" hidden="1" x14ac:dyDescent="0.15">
      <c r="C48" s="32"/>
    </row>
    <row r="49" spans="3:3" hidden="1" x14ac:dyDescent="0.15">
      <c r="C49" s="32"/>
    </row>
    <row r="50" spans="3:3" hidden="1" x14ac:dyDescent="0.15">
      <c r="C50" s="32"/>
    </row>
    <row r="51" spans="3:3" hidden="1" x14ac:dyDescent="0.15">
      <c r="C51" s="32"/>
    </row>
    <row r="52" spans="3:3" hidden="1" x14ac:dyDescent="0.15">
      <c r="C52" s="32"/>
    </row>
    <row r="53" spans="3:3" hidden="1" x14ac:dyDescent="0.15">
      <c r="C53" s="32"/>
    </row>
    <row r="54" spans="3:3" hidden="1" x14ac:dyDescent="0.15">
      <c r="C54" s="32"/>
    </row>
    <row r="55" spans="3:3" hidden="1" x14ac:dyDescent="0.15">
      <c r="C55" s="32"/>
    </row>
    <row r="56" spans="3:3" hidden="1" x14ac:dyDescent="0.15">
      <c r="C56" s="32"/>
    </row>
    <row r="57" spans="3:3" hidden="1" x14ac:dyDescent="0.15">
      <c r="C57" s="32"/>
    </row>
    <row r="58" spans="3:3" hidden="1" x14ac:dyDescent="0.15">
      <c r="C58" s="32"/>
    </row>
    <row r="59" spans="3:3" hidden="1" x14ac:dyDescent="0.15">
      <c r="C59" s="32"/>
    </row>
    <row r="60" spans="3:3" hidden="1" x14ac:dyDescent="0.15">
      <c r="C60" s="32"/>
    </row>
    <row r="61" spans="3:3" hidden="1" x14ac:dyDescent="0.15">
      <c r="C61" s="32"/>
    </row>
    <row r="62" spans="3:3" hidden="1" x14ac:dyDescent="0.15">
      <c r="C62" s="32"/>
    </row>
    <row r="63" spans="3:3" hidden="1" x14ac:dyDescent="0.15">
      <c r="C63" s="32"/>
    </row>
    <row r="64" spans="3:3" hidden="1" x14ac:dyDescent="0.15">
      <c r="C64" s="32"/>
    </row>
    <row r="65" spans="3:3" hidden="1" x14ac:dyDescent="0.15">
      <c r="C65" s="32"/>
    </row>
    <row r="66" spans="3:3" hidden="1" x14ac:dyDescent="0.15">
      <c r="C66" s="32"/>
    </row>
    <row r="67" spans="3:3" hidden="1" x14ac:dyDescent="0.15">
      <c r="C67" s="32"/>
    </row>
    <row r="68" spans="3:3" hidden="1" x14ac:dyDescent="0.15">
      <c r="C68" s="32"/>
    </row>
    <row r="69" spans="3:3" hidden="1" x14ac:dyDescent="0.15">
      <c r="C69" s="32"/>
    </row>
    <row r="70" spans="3:3" hidden="1" x14ac:dyDescent="0.15">
      <c r="C70" s="32"/>
    </row>
    <row r="71" spans="3:3" hidden="1" x14ac:dyDescent="0.15">
      <c r="C71" s="32"/>
    </row>
    <row r="72" spans="3:3" hidden="1" x14ac:dyDescent="0.15">
      <c r="C72" s="32"/>
    </row>
    <row r="73" spans="3:3" hidden="1" x14ac:dyDescent="0.15">
      <c r="C73" s="32"/>
    </row>
    <row r="74" spans="3:3" hidden="1" x14ac:dyDescent="0.15">
      <c r="C74" s="32"/>
    </row>
    <row r="75" spans="3:3" hidden="1" x14ac:dyDescent="0.15">
      <c r="C75" s="32"/>
    </row>
    <row r="76" spans="3:3" hidden="1" x14ac:dyDescent="0.15">
      <c r="C76" s="32"/>
    </row>
    <row r="77" spans="3:3" hidden="1" x14ac:dyDescent="0.15">
      <c r="C77" s="32"/>
    </row>
    <row r="78" spans="3:3" hidden="1" x14ac:dyDescent="0.15">
      <c r="C78" s="32"/>
    </row>
    <row r="79" spans="3:3" hidden="1" x14ac:dyDescent="0.15">
      <c r="C79" s="32"/>
    </row>
    <row r="80" spans="3:3" hidden="1" x14ac:dyDescent="0.15">
      <c r="C80" s="32"/>
    </row>
    <row r="81" spans="3:3" hidden="1" x14ac:dyDescent="0.15">
      <c r="C81" s="32"/>
    </row>
    <row r="82" spans="3:3" hidden="1" x14ac:dyDescent="0.15">
      <c r="C82" s="32"/>
    </row>
    <row r="83" spans="3:3" hidden="1" x14ac:dyDescent="0.15">
      <c r="C83" s="32"/>
    </row>
    <row r="84" spans="3:3" hidden="1" x14ac:dyDescent="0.15">
      <c r="C84" s="32"/>
    </row>
    <row r="85" spans="3:3" hidden="1" x14ac:dyDescent="0.15">
      <c r="C85" s="32"/>
    </row>
    <row r="86" spans="3:3" hidden="1" x14ac:dyDescent="0.15">
      <c r="C86" s="32"/>
    </row>
    <row r="87" spans="3:3" hidden="1" x14ac:dyDescent="0.15">
      <c r="C87" s="32"/>
    </row>
    <row r="88" spans="3:3" hidden="1" x14ac:dyDescent="0.15">
      <c r="C88" s="32"/>
    </row>
    <row r="89" spans="3:3" hidden="1" x14ac:dyDescent="0.15">
      <c r="C89" s="32"/>
    </row>
    <row r="90" spans="3:3" hidden="1" x14ac:dyDescent="0.15">
      <c r="C90" s="32"/>
    </row>
    <row r="91" spans="3:3" hidden="1" x14ac:dyDescent="0.15">
      <c r="C91" s="32"/>
    </row>
    <row r="92" spans="3:3" hidden="1" x14ac:dyDescent="0.15">
      <c r="C92" s="32"/>
    </row>
    <row r="93" spans="3:3" hidden="1" x14ac:dyDescent="0.15">
      <c r="C93" s="32"/>
    </row>
    <row r="94" spans="3:3" hidden="1" x14ac:dyDescent="0.15">
      <c r="C94" s="32"/>
    </row>
    <row r="95" spans="3:3" hidden="1" x14ac:dyDescent="0.15">
      <c r="C95" s="32"/>
    </row>
    <row r="96" spans="3:3" hidden="1" x14ac:dyDescent="0.15">
      <c r="C96" s="32"/>
    </row>
    <row r="97" spans="3:3" hidden="1" x14ac:dyDescent="0.15">
      <c r="C97" s="32"/>
    </row>
    <row r="98" spans="3:3" hidden="1" x14ac:dyDescent="0.15">
      <c r="C98" s="32"/>
    </row>
    <row r="99" spans="3:3" hidden="1" x14ac:dyDescent="0.15">
      <c r="C99" s="32"/>
    </row>
    <row r="100" spans="3:3" hidden="1" x14ac:dyDescent="0.15">
      <c r="C100" s="32"/>
    </row>
    <row r="101" spans="3:3" hidden="1" x14ac:dyDescent="0.15">
      <c r="C101" s="32"/>
    </row>
    <row r="102" spans="3:3" hidden="1" x14ac:dyDescent="0.15">
      <c r="C102" s="32"/>
    </row>
    <row r="103" spans="3:3" hidden="1" x14ac:dyDescent="0.15">
      <c r="C103" s="32"/>
    </row>
    <row r="104" spans="3:3" hidden="1" x14ac:dyDescent="0.15">
      <c r="C104" s="32"/>
    </row>
    <row r="105" spans="3:3" hidden="1" x14ac:dyDescent="0.15">
      <c r="C105" s="32"/>
    </row>
    <row r="106" spans="3:3" hidden="1" x14ac:dyDescent="0.15">
      <c r="C106" s="32"/>
    </row>
    <row r="107" spans="3:3" hidden="1" x14ac:dyDescent="0.15">
      <c r="C107" s="32"/>
    </row>
    <row r="108" spans="3:3" hidden="1" x14ac:dyDescent="0.15">
      <c r="C108" s="32"/>
    </row>
    <row r="109" spans="3:3" hidden="1" x14ac:dyDescent="0.15">
      <c r="C109" s="32"/>
    </row>
    <row r="110" spans="3:3" hidden="1" x14ac:dyDescent="0.15">
      <c r="C110" s="32"/>
    </row>
    <row r="111" spans="3:3" hidden="1" x14ac:dyDescent="0.15">
      <c r="C111" s="32"/>
    </row>
    <row r="112" spans="3:3" hidden="1" x14ac:dyDescent="0.15">
      <c r="C112" s="32"/>
    </row>
    <row r="113" spans="3:3" hidden="1" x14ac:dyDescent="0.15">
      <c r="C113" s="32"/>
    </row>
    <row r="114" spans="3:3" hidden="1" x14ac:dyDescent="0.15">
      <c r="C114" s="32"/>
    </row>
    <row r="115" spans="3:3" hidden="1" x14ac:dyDescent="0.15">
      <c r="C115" s="32"/>
    </row>
    <row r="116" spans="3:3" hidden="1" x14ac:dyDescent="0.15">
      <c r="C116" s="32"/>
    </row>
    <row r="117" spans="3:3" hidden="1" x14ac:dyDescent="0.15">
      <c r="C117" s="32"/>
    </row>
    <row r="118" spans="3:3" hidden="1" x14ac:dyDescent="0.15">
      <c r="C118" s="32"/>
    </row>
    <row r="119" spans="3:3" hidden="1" x14ac:dyDescent="0.15">
      <c r="C119" s="32"/>
    </row>
    <row r="120" spans="3:3" hidden="1" x14ac:dyDescent="0.15">
      <c r="C120" s="32"/>
    </row>
    <row r="121" spans="3:3" hidden="1" x14ac:dyDescent="0.15">
      <c r="C121" s="32"/>
    </row>
    <row r="122" spans="3:3" hidden="1" x14ac:dyDescent="0.15">
      <c r="C122" s="32"/>
    </row>
    <row r="123" spans="3:3" hidden="1" x14ac:dyDescent="0.15">
      <c r="C123" s="32"/>
    </row>
    <row r="124" spans="3:3" hidden="1" x14ac:dyDescent="0.15">
      <c r="C124" s="32"/>
    </row>
    <row r="125" spans="3:3" hidden="1" x14ac:dyDescent="0.15">
      <c r="C125" s="32"/>
    </row>
    <row r="126" spans="3:3" hidden="1" x14ac:dyDescent="0.15">
      <c r="C126" s="32"/>
    </row>
    <row r="127" spans="3:3" hidden="1" x14ac:dyDescent="0.15">
      <c r="C127" s="32"/>
    </row>
    <row r="128" spans="3:3" hidden="1" x14ac:dyDescent="0.15">
      <c r="C128" s="32"/>
    </row>
    <row r="129" spans="3:3" hidden="1" x14ac:dyDescent="0.15">
      <c r="C129" s="32"/>
    </row>
    <row r="130" spans="3:3" hidden="1" x14ac:dyDescent="0.15">
      <c r="C130" s="32"/>
    </row>
    <row r="131" spans="3:3" hidden="1" x14ac:dyDescent="0.15">
      <c r="C131" s="32"/>
    </row>
    <row r="132" spans="3:3" hidden="1" x14ac:dyDescent="0.15">
      <c r="C132" s="32"/>
    </row>
    <row r="133" spans="3:3" hidden="1" x14ac:dyDescent="0.15">
      <c r="C133" s="32"/>
    </row>
    <row r="134" spans="3:3" hidden="1" x14ac:dyDescent="0.15">
      <c r="C134" s="32"/>
    </row>
    <row r="135" spans="3:3" hidden="1" x14ac:dyDescent="0.15">
      <c r="C135" s="32"/>
    </row>
    <row r="136" spans="3:3" hidden="1" x14ac:dyDescent="0.15">
      <c r="C136" s="32"/>
    </row>
    <row r="137" spans="3:3" hidden="1" x14ac:dyDescent="0.15">
      <c r="C137" s="32"/>
    </row>
    <row r="138" spans="3:3" hidden="1" x14ac:dyDescent="0.15">
      <c r="C138" s="32"/>
    </row>
    <row r="139" spans="3:3" hidden="1" x14ac:dyDescent="0.15">
      <c r="C139" s="32"/>
    </row>
    <row r="140" spans="3:3" hidden="1" x14ac:dyDescent="0.15">
      <c r="C140" s="32"/>
    </row>
    <row r="141" spans="3:3" hidden="1" x14ac:dyDescent="0.15">
      <c r="C141" s="32"/>
    </row>
    <row r="142" spans="3:3" hidden="1" x14ac:dyDescent="0.15">
      <c r="C142" s="32"/>
    </row>
    <row r="143" spans="3:3" hidden="1" x14ac:dyDescent="0.15">
      <c r="C143" s="32"/>
    </row>
    <row r="144" spans="3:3" hidden="1" x14ac:dyDescent="0.15">
      <c r="C144" s="32"/>
    </row>
    <row r="145" spans="3:3" hidden="1" x14ac:dyDescent="0.15">
      <c r="C145" s="32"/>
    </row>
    <row r="146" spans="3:3" hidden="1" x14ac:dyDescent="0.15">
      <c r="C146" s="32"/>
    </row>
    <row r="147" spans="3:3" hidden="1" x14ac:dyDescent="0.15">
      <c r="C147" s="32"/>
    </row>
    <row r="148" spans="3:3" hidden="1" x14ac:dyDescent="0.15">
      <c r="C148" s="32"/>
    </row>
    <row r="149" spans="3:3" hidden="1" x14ac:dyDescent="0.15">
      <c r="C149" s="32"/>
    </row>
    <row r="150" spans="3:3" hidden="1" x14ac:dyDescent="0.15">
      <c r="C150" s="32"/>
    </row>
    <row r="151" spans="3:3" hidden="1" x14ac:dyDescent="0.15">
      <c r="C151" s="32"/>
    </row>
    <row r="152" spans="3:3" hidden="1" x14ac:dyDescent="0.15">
      <c r="C152" s="32"/>
    </row>
    <row r="153" spans="3:3" hidden="1" x14ac:dyDescent="0.15">
      <c r="C153" s="32"/>
    </row>
    <row r="154" spans="3:3" hidden="1" x14ac:dyDescent="0.15">
      <c r="C154" s="32"/>
    </row>
    <row r="155" spans="3:3" hidden="1" x14ac:dyDescent="0.15">
      <c r="C155" s="32"/>
    </row>
    <row r="156" spans="3:3" hidden="1" x14ac:dyDescent="0.15">
      <c r="C156" s="32"/>
    </row>
    <row r="157" spans="3:3" hidden="1" x14ac:dyDescent="0.15">
      <c r="C157" s="32"/>
    </row>
    <row r="158" spans="3:3" hidden="1" x14ac:dyDescent="0.15">
      <c r="C158" s="32"/>
    </row>
    <row r="159" spans="3:3" hidden="1" x14ac:dyDescent="0.15">
      <c r="C159" s="32"/>
    </row>
    <row r="160" spans="3:3" hidden="1" x14ac:dyDescent="0.15">
      <c r="C160" s="32"/>
    </row>
    <row r="161" spans="3:3" hidden="1" x14ac:dyDescent="0.15">
      <c r="C161" s="32"/>
    </row>
    <row r="162" spans="3:3" hidden="1" x14ac:dyDescent="0.15">
      <c r="C162" s="32"/>
    </row>
    <row r="163" spans="3:3" hidden="1" x14ac:dyDescent="0.15">
      <c r="C163" s="32"/>
    </row>
    <row r="164" spans="3:3" hidden="1" x14ac:dyDescent="0.15">
      <c r="C164" s="32"/>
    </row>
    <row r="165" spans="3:3" hidden="1" x14ac:dyDescent="0.15">
      <c r="C165" s="32"/>
    </row>
    <row r="166" spans="3:3" hidden="1" x14ac:dyDescent="0.15">
      <c r="C166" s="32"/>
    </row>
    <row r="167" spans="3:3" hidden="1" x14ac:dyDescent="0.15">
      <c r="C167" s="32"/>
    </row>
    <row r="168" spans="3:3" hidden="1" x14ac:dyDescent="0.15">
      <c r="C168" s="32"/>
    </row>
    <row r="169" spans="3:3" hidden="1" x14ac:dyDescent="0.15">
      <c r="C169" s="32"/>
    </row>
    <row r="170" spans="3:3" hidden="1" x14ac:dyDescent="0.15">
      <c r="C170" s="32"/>
    </row>
    <row r="171" spans="3:3" hidden="1" x14ac:dyDescent="0.15">
      <c r="C171" s="32"/>
    </row>
    <row r="172" spans="3:3" hidden="1" x14ac:dyDescent="0.15">
      <c r="C172" s="32"/>
    </row>
    <row r="173" spans="3:3" hidden="1" x14ac:dyDescent="0.15">
      <c r="C173" s="32"/>
    </row>
    <row r="174" spans="3:3" hidden="1" x14ac:dyDescent="0.15">
      <c r="C174" s="32"/>
    </row>
    <row r="175" spans="3:3" hidden="1" x14ac:dyDescent="0.15">
      <c r="C175" s="32"/>
    </row>
    <row r="176" spans="3:3" hidden="1" x14ac:dyDescent="0.15">
      <c r="C176" s="32"/>
    </row>
    <row r="177" spans="3:3" hidden="1" x14ac:dyDescent="0.15">
      <c r="C177" s="32"/>
    </row>
    <row r="178" spans="3:3" hidden="1" x14ac:dyDescent="0.15">
      <c r="C178" s="32"/>
    </row>
    <row r="179" spans="3:3" hidden="1" x14ac:dyDescent="0.15">
      <c r="C179" s="32"/>
    </row>
    <row r="180" spans="3:3" hidden="1" x14ac:dyDescent="0.15">
      <c r="C180" s="32"/>
    </row>
    <row r="181" spans="3:3" hidden="1" x14ac:dyDescent="0.15">
      <c r="C181" s="32"/>
    </row>
    <row r="182" spans="3:3" hidden="1" x14ac:dyDescent="0.15">
      <c r="C182" s="32"/>
    </row>
    <row r="183" spans="3:3" hidden="1" x14ac:dyDescent="0.15">
      <c r="C183" s="32"/>
    </row>
    <row r="184" spans="3:3" hidden="1" x14ac:dyDescent="0.15">
      <c r="C184" s="32"/>
    </row>
    <row r="185" spans="3:3" hidden="1" x14ac:dyDescent="0.15">
      <c r="C185" s="32"/>
    </row>
    <row r="186" spans="3:3" hidden="1" x14ac:dyDescent="0.15">
      <c r="C186" s="32"/>
    </row>
    <row r="187" spans="3:3" hidden="1" x14ac:dyDescent="0.15">
      <c r="C187" s="32"/>
    </row>
    <row r="188" spans="3:3" hidden="1" x14ac:dyDescent="0.15">
      <c r="C188" s="32"/>
    </row>
    <row r="189" spans="3:3" hidden="1" x14ac:dyDescent="0.15">
      <c r="C189" s="32"/>
    </row>
    <row r="190" spans="3:3" hidden="1" x14ac:dyDescent="0.15">
      <c r="C190" s="32"/>
    </row>
    <row r="191" spans="3:3" hidden="1" x14ac:dyDescent="0.15">
      <c r="C191" s="32"/>
    </row>
    <row r="192" spans="3:3" hidden="1" x14ac:dyDescent="0.15">
      <c r="C192" s="32"/>
    </row>
    <row r="193" spans="3:3" hidden="1" x14ac:dyDescent="0.15">
      <c r="C193" s="32"/>
    </row>
    <row r="194" spans="3:3" hidden="1" x14ac:dyDescent="0.15">
      <c r="C194" s="32"/>
    </row>
    <row r="195" spans="3:3" hidden="1" x14ac:dyDescent="0.15">
      <c r="C195" s="32"/>
    </row>
    <row r="196" spans="3:3" hidden="1" x14ac:dyDescent="0.15">
      <c r="C196" s="32"/>
    </row>
    <row r="197" spans="3:3" hidden="1" x14ac:dyDescent="0.15">
      <c r="C197" s="32"/>
    </row>
    <row r="198" spans="3:3" hidden="1" x14ac:dyDescent="0.15">
      <c r="C198" s="32"/>
    </row>
    <row r="199" spans="3:3" hidden="1" x14ac:dyDescent="0.15">
      <c r="C199" s="32"/>
    </row>
    <row r="200" spans="3:3" hidden="1" x14ac:dyDescent="0.15">
      <c r="C200" s="32"/>
    </row>
    <row r="201" spans="3:3" hidden="1" x14ac:dyDescent="0.15">
      <c r="C201" s="32"/>
    </row>
    <row r="202" spans="3:3" hidden="1" x14ac:dyDescent="0.15">
      <c r="C202" s="32"/>
    </row>
    <row r="203" spans="3:3" hidden="1" x14ac:dyDescent="0.15">
      <c r="C203" s="32"/>
    </row>
    <row r="204" spans="3:3" hidden="1" x14ac:dyDescent="0.15">
      <c r="C204" s="32"/>
    </row>
    <row r="205" spans="3:3" hidden="1" x14ac:dyDescent="0.15">
      <c r="C205" s="32"/>
    </row>
    <row r="206" spans="3:3" hidden="1" x14ac:dyDescent="0.15">
      <c r="C206" s="32"/>
    </row>
    <row r="207" spans="3:3" hidden="1" x14ac:dyDescent="0.15">
      <c r="C207" s="32"/>
    </row>
    <row r="208" spans="3:3" hidden="1" x14ac:dyDescent="0.15">
      <c r="C208" s="32"/>
    </row>
    <row r="209" spans="3:3" hidden="1" x14ac:dyDescent="0.15">
      <c r="C209" s="32"/>
    </row>
    <row r="210" spans="3:3" hidden="1" x14ac:dyDescent="0.15">
      <c r="C210" s="32"/>
    </row>
    <row r="211" spans="3:3" hidden="1" x14ac:dyDescent="0.15">
      <c r="C211" s="32"/>
    </row>
    <row r="212" spans="3:3" hidden="1" x14ac:dyDescent="0.15">
      <c r="C212" s="32"/>
    </row>
    <row r="213" spans="3:3" hidden="1" x14ac:dyDescent="0.15">
      <c r="C213" s="32"/>
    </row>
    <row r="214" spans="3:3" hidden="1" x14ac:dyDescent="0.15">
      <c r="C214" s="32"/>
    </row>
    <row r="215" spans="3:3" hidden="1" x14ac:dyDescent="0.15">
      <c r="C215" s="32"/>
    </row>
    <row r="216" spans="3:3" hidden="1" x14ac:dyDescent="0.15">
      <c r="C216" s="32"/>
    </row>
    <row r="217" spans="3:3" hidden="1" x14ac:dyDescent="0.15">
      <c r="C217" s="32"/>
    </row>
    <row r="218" spans="3:3" hidden="1" x14ac:dyDescent="0.15">
      <c r="C218" s="32"/>
    </row>
    <row r="219" spans="3:3" hidden="1" x14ac:dyDescent="0.15">
      <c r="C219" s="32"/>
    </row>
    <row r="220" spans="3:3" hidden="1" x14ac:dyDescent="0.15">
      <c r="C220" s="32"/>
    </row>
    <row r="221" spans="3:3" hidden="1" x14ac:dyDescent="0.15">
      <c r="C221" s="32"/>
    </row>
    <row r="222" spans="3:3" hidden="1" x14ac:dyDescent="0.15">
      <c r="C222" s="32"/>
    </row>
    <row r="223" spans="3:3" hidden="1" x14ac:dyDescent="0.15">
      <c r="C223" s="32"/>
    </row>
    <row r="224" spans="3:3" hidden="1" x14ac:dyDescent="0.15">
      <c r="C224" s="32"/>
    </row>
    <row r="225" spans="3:3" hidden="1" x14ac:dyDescent="0.15">
      <c r="C225" s="32"/>
    </row>
    <row r="226" spans="3:3" hidden="1" x14ac:dyDescent="0.15">
      <c r="C226" s="32"/>
    </row>
    <row r="227" spans="3:3" hidden="1" x14ac:dyDescent="0.15">
      <c r="C227" s="32"/>
    </row>
    <row r="228" spans="3:3" hidden="1" x14ac:dyDescent="0.15">
      <c r="C228" s="32"/>
    </row>
    <row r="229" spans="3:3" hidden="1" x14ac:dyDescent="0.15">
      <c r="C229" s="32"/>
    </row>
    <row r="230" spans="3:3" hidden="1" x14ac:dyDescent="0.15">
      <c r="C230" s="32"/>
    </row>
    <row r="231" spans="3:3" hidden="1" x14ac:dyDescent="0.15">
      <c r="C231" s="32"/>
    </row>
    <row r="232" spans="3:3" hidden="1" x14ac:dyDescent="0.15">
      <c r="C232" s="32"/>
    </row>
    <row r="233" spans="3:3" hidden="1" x14ac:dyDescent="0.15">
      <c r="C233" s="32"/>
    </row>
    <row r="234" spans="3:3" hidden="1" x14ac:dyDescent="0.15">
      <c r="C234" s="32"/>
    </row>
    <row r="235" spans="3:3" hidden="1" x14ac:dyDescent="0.15">
      <c r="C235" s="32"/>
    </row>
    <row r="236" spans="3:3" hidden="1" x14ac:dyDescent="0.15">
      <c r="C236" s="32"/>
    </row>
    <row r="237" spans="3:3" hidden="1" x14ac:dyDescent="0.15">
      <c r="C237" s="32"/>
    </row>
    <row r="238" spans="3:3" hidden="1" x14ac:dyDescent="0.15">
      <c r="C238" s="32"/>
    </row>
    <row r="239" spans="3:3" hidden="1" x14ac:dyDescent="0.15">
      <c r="C239" s="32"/>
    </row>
    <row r="240" spans="3:3" hidden="1" x14ac:dyDescent="0.15">
      <c r="C240" s="32"/>
    </row>
    <row r="241" spans="3:3" hidden="1" x14ac:dyDescent="0.15">
      <c r="C241" s="32"/>
    </row>
    <row r="242" spans="3:3" hidden="1" x14ac:dyDescent="0.15">
      <c r="C242" s="32"/>
    </row>
    <row r="243" spans="3:3" hidden="1" x14ac:dyDescent="0.15">
      <c r="C243" s="32"/>
    </row>
    <row r="244" spans="3:3" hidden="1" x14ac:dyDescent="0.15">
      <c r="C244" s="32"/>
    </row>
    <row r="245" spans="3:3" hidden="1" x14ac:dyDescent="0.15">
      <c r="C245" s="32"/>
    </row>
    <row r="246" spans="3:3" hidden="1" x14ac:dyDescent="0.15">
      <c r="C246" s="32"/>
    </row>
    <row r="247" spans="3:3" hidden="1" x14ac:dyDescent="0.15">
      <c r="C247" s="32"/>
    </row>
    <row r="248" spans="3:3" hidden="1" x14ac:dyDescent="0.15">
      <c r="C248" s="32"/>
    </row>
    <row r="249" spans="3:3" hidden="1" x14ac:dyDescent="0.15">
      <c r="C249" s="32"/>
    </row>
    <row r="250" spans="3:3" hidden="1" x14ac:dyDescent="0.15">
      <c r="C250" s="32"/>
    </row>
    <row r="251" spans="3:3" hidden="1" x14ac:dyDescent="0.15">
      <c r="C251" s="32"/>
    </row>
    <row r="252" spans="3:3" hidden="1" x14ac:dyDescent="0.15">
      <c r="C252" s="32"/>
    </row>
    <row r="253" spans="3:3" hidden="1" x14ac:dyDescent="0.15">
      <c r="C253" s="32"/>
    </row>
    <row r="254" spans="3:3" hidden="1" x14ac:dyDescent="0.15">
      <c r="C254" s="32"/>
    </row>
    <row r="255" spans="3:3" hidden="1" x14ac:dyDescent="0.15">
      <c r="C255" s="32"/>
    </row>
    <row r="256" spans="3:3" hidden="1" x14ac:dyDescent="0.15">
      <c r="C256" s="32"/>
    </row>
    <row r="257" spans="3:3" hidden="1" x14ac:dyDescent="0.15">
      <c r="C257" s="32"/>
    </row>
    <row r="258" spans="3:3" hidden="1" x14ac:dyDescent="0.15">
      <c r="C258" s="32"/>
    </row>
    <row r="259" spans="3:3" hidden="1" x14ac:dyDescent="0.15">
      <c r="C259" s="32"/>
    </row>
    <row r="260" spans="3:3" hidden="1" x14ac:dyDescent="0.15">
      <c r="C260" s="32"/>
    </row>
    <row r="261" spans="3:3" hidden="1" x14ac:dyDescent="0.15">
      <c r="C261" s="32"/>
    </row>
    <row r="262" spans="3:3" hidden="1" x14ac:dyDescent="0.15">
      <c r="C262" s="32"/>
    </row>
    <row r="263" spans="3:3" hidden="1" x14ac:dyDescent="0.15">
      <c r="C263" s="32"/>
    </row>
    <row r="264" spans="3:3" hidden="1" x14ac:dyDescent="0.15">
      <c r="C264" s="32"/>
    </row>
    <row r="265" spans="3:3" hidden="1" x14ac:dyDescent="0.15">
      <c r="C265" s="32"/>
    </row>
    <row r="266" spans="3:3" hidden="1" x14ac:dyDescent="0.15">
      <c r="C266" s="32"/>
    </row>
    <row r="267" spans="3:3" hidden="1" x14ac:dyDescent="0.15">
      <c r="C267" s="32"/>
    </row>
    <row r="268" spans="3:3" hidden="1" x14ac:dyDescent="0.15">
      <c r="C268" s="32"/>
    </row>
    <row r="269" spans="3:3" hidden="1" x14ac:dyDescent="0.15">
      <c r="C269" s="32"/>
    </row>
    <row r="270" spans="3:3" hidden="1" x14ac:dyDescent="0.15">
      <c r="C270" s="32"/>
    </row>
    <row r="271" spans="3:3" hidden="1" x14ac:dyDescent="0.15">
      <c r="C271" s="32"/>
    </row>
    <row r="272" spans="3:3" hidden="1" x14ac:dyDescent="0.15">
      <c r="C272" s="32"/>
    </row>
    <row r="273" spans="3:3" hidden="1" x14ac:dyDescent="0.15">
      <c r="C273" s="32"/>
    </row>
    <row r="274" spans="3:3" hidden="1" x14ac:dyDescent="0.15">
      <c r="C274" s="32"/>
    </row>
    <row r="275" spans="3:3" hidden="1" x14ac:dyDescent="0.15">
      <c r="C275" s="32"/>
    </row>
    <row r="276" spans="3:3" hidden="1" x14ac:dyDescent="0.15">
      <c r="C276" s="32"/>
    </row>
    <row r="277" spans="3:3" hidden="1" x14ac:dyDescent="0.15">
      <c r="C277" s="32"/>
    </row>
    <row r="278" spans="3:3" hidden="1" x14ac:dyDescent="0.15">
      <c r="C278" s="32"/>
    </row>
    <row r="279" spans="3:3" hidden="1" x14ac:dyDescent="0.15">
      <c r="C279" s="32"/>
    </row>
    <row r="280" spans="3:3" hidden="1" x14ac:dyDescent="0.15">
      <c r="C280" s="32"/>
    </row>
    <row r="281" spans="3:3" hidden="1" x14ac:dyDescent="0.15">
      <c r="C281" s="32"/>
    </row>
    <row r="282" spans="3:3" hidden="1" x14ac:dyDescent="0.15">
      <c r="C282" s="32"/>
    </row>
    <row r="283" spans="3:3" hidden="1" x14ac:dyDescent="0.15">
      <c r="C283" s="32"/>
    </row>
    <row r="284" spans="3:3" hidden="1" x14ac:dyDescent="0.15">
      <c r="C284" s="32"/>
    </row>
    <row r="285" spans="3:3" hidden="1" x14ac:dyDescent="0.15">
      <c r="C285" s="32"/>
    </row>
    <row r="286" spans="3:3" hidden="1" x14ac:dyDescent="0.15">
      <c r="C286" s="32"/>
    </row>
    <row r="287" spans="3:3" hidden="1" x14ac:dyDescent="0.15">
      <c r="C287" s="32"/>
    </row>
    <row r="288" spans="3:3" hidden="1" x14ac:dyDescent="0.15">
      <c r="C288" s="32"/>
    </row>
    <row r="289" spans="3:3" hidden="1" x14ac:dyDescent="0.15">
      <c r="C289" s="32"/>
    </row>
    <row r="290" spans="3:3" hidden="1" x14ac:dyDescent="0.15">
      <c r="C290" s="32"/>
    </row>
    <row r="291" spans="3:3" hidden="1" x14ac:dyDescent="0.15">
      <c r="C291" s="32"/>
    </row>
    <row r="292" spans="3:3" hidden="1" x14ac:dyDescent="0.15">
      <c r="C292" s="32"/>
    </row>
    <row r="293" spans="3:3" hidden="1" x14ac:dyDescent="0.15">
      <c r="C293" s="32"/>
    </row>
    <row r="294" spans="3:3" hidden="1" x14ac:dyDescent="0.15">
      <c r="C294" s="32"/>
    </row>
    <row r="295" spans="3:3" hidden="1" x14ac:dyDescent="0.15">
      <c r="C295" s="32"/>
    </row>
    <row r="296" spans="3:3" hidden="1" x14ac:dyDescent="0.15">
      <c r="C296" s="32"/>
    </row>
    <row r="297" spans="3:3" hidden="1" x14ac:dyDescent="0.15">
      <c r="C297" s="32"/>
    </row>
    <row r="298" spans="3:3" hidden="1" x14ac:dyDescent="0.15">
      <c r="C298" s="32"/>
    </row>
    <row r="299" spans="3:3" hidden="1" x14ac:dyDescent="0.15">
      <c r="C299" s="32"/>
    </row>
    <row r="300" spans="3:3" hidden="1" x14ac:dyDescent="0.15">
      <c r="C300" s="32"/>
    </row>
    <row r="301" spans="3:3" hidden="1" x14ac:dyDescent="0.15">
      <c r="C301" s="32"/>
    </row>
    <row r="302" spans="3:3" hidden="1" x14ac:dyDescent="0.15">
      <c r="C302" s="32"/>
    </row>
    <row r="303" spans="3:3" hidden="1" x14ac:dyDescent="0.15">
      <c r="C303" s="32"/>
    </row>
    <row r="304" spans="3:3" hidden="1" x14ac:dyDescent="0.15">
      <c r="C304" s="32"/>
    </row>
    <row r="305" spans="3:3" hidden="1" x14ac:dyDescent="0.15">
      <c r="C305" s="32"/>
    </row>
    <row r="306" spans="3:3" hidden="1" x14ac:dyDescent="0.15">
      <c r="C306" s="32"/>
    </row>
    <row r="307" spans="3:3" hidden="1" x14ac:dyDescent="0.15">
      <c r="C307" s="32"/>
    </row>
    <row r="308" spans="3:3" hidden="1" x14ac:dyDescent="0.15">
      <c r="C308" s="32"/>
    </row>
    <row r="309" spans="3:3" hidden="1" x14ac:dyDescent="0.15">
      <c r="C309" s="32"/>
    </row>
    <row r="310" spans="3:3" hidden="1" x14ac:dyDescent="0.15">
      <c r="C310" s="32"/>
    </row>
    <row r="311" spans="3:3" hidden="1" x14ac:dyDescent="0.15">
      <c r="C311" s="32"/>
    </row>
    <row r="312" spans="3:3" hidden="1" x14ac:dyDescent="0.15">
      <c r="C312" s="32"/>
    </row>
    <row r="313" spans="3:3" hidden="1" x14ac:dyDescent="0.15">
      <c r="C313" s="32"/>
    </row>
    <row r="314" spans="3:3" hidden="1" x14ac:dyDescent="0.15">
      <c r="C314" s="32"/>
    </row>
    <row r="315" spans="3:3" hidden="1" x14ac:dyDescent="0.15">
      <c r="C315" s="32"/>
    </row>
    <row r="316" spans="3:3" hidden="1" x14ac:dyDescent="0.15">
      <c r="C316" s="32"/>
    </row>
    <row r="317" spans="3:3" hidden="1" x14ac:dyDescent="0.15">
      <c r="C317" s="32"/>
    </row>
    <row r="318" spans="3:3" hidden="1" x14ac:dyDescent="0.15">
      <c r="C318" s="32"/>
    </row>
    <row r="319" spans="3:3" hidden="1" x14ac:dyDescent="0.15">
      <c r="C319" s="32"/>
    </row>
    <row r="320" spans="3:3" hidden="1" x14ac:dyDescent="0.15">
      <c r="C320" s="32"/>
    </row>
    <row r="321" spans="3:3" hidden="1" x14ac:dyDescent="0.15">
      <c r="C321" s="32"/>
    </row>
    <row r="322" spans="3:3" hidden="1" x14ac:dyDescent="0.15">
      <c r="C322" s="32"/>
    </row>
    <row r="323" spans="3:3" hidden="1" x14ac:dyDescent="0.15">
      <c r="C323" s="32"/>
    </row>
    <row r="324" spans="3:3" hidden="1" x14ac:dyDescent="0.15">
      <c r="C324" s="32"/>
    </row>
    <row r="325" spans="3:3" hidden="1" x14ac:dyDescent="0.15">
      <c r="C325" s="32"/>
    </row>
    <row r="326" spans="3:3" hidden="1" x14ac:dyDescent="0.15">
      <c r="C326" s="32"/>
    </row>
    <row r="327" spans="3:3" hidden="1" x14ac:dyDescent="0.15">
      <c r="C327" s="32"/>
    </row>
    <row r="328" spans="3:3" hidden="1" x14ac:dyDescent="0.15">
      <c r="C328" s="32"/>
    </row>
    <row r="329" spans="3:3" hidden="1" x14ac:dyDescent="0.15">
      <c r="C329" s="32"/>
    </row>
    <row r="330" spans="3:3" hidden="1" x14ac:dyDescent="0.15">
      <c r="C330" s="32"/>
    </row>
    <row r="331" spans="3:3" hidden="1" x14ac:dyDescent="0.15">
      <c r="C331" s="32"/>
    </row>
    <row r="332" spans="3:3" hidden="1" x14ac:dyDescent="0.15">
      <c r="C332" s="32"/>
    </row>
    <row r="333" spans="3:3" hidden="1" x14ac:dyDescent="0.15">
      <c r="C333" s="32"/>
    </row>
    <row r="334" spans="3:3" hidden="1" x14ac:dyDescent="0.15">
      <c r="C334" s="32"/>
    </row>
    <row r="335" spans="3:3" hidden="1" x14ac:dyDescent="0.15">
      <c r="C335" s="32"/>
    </row>
    <row r="336" spans="3:3" hidden="1" x14ac:dyDescent="0.15">
      <c r="C336" s="32"/>
    </row>
    <row r="337" spans="3:3" hidden="1" x14ac:dyDescent="0.15">
      <c r="C337" s="32"/>
    </row>
    <row r="338" spans="3:3" hidden="1" x14ac:dyDescent="0.15">
      <c r="C338" s="32"/>
    </row>
    <row r="339" spans="3:3" hidden="1" x14ac:dyDescent="0.15">
      <c r="C339" s="32"/>
    </row>
    <row r="340" spans="3:3" hidden="1" x14ac:dyDescent="0.15">
      <c r="C340" s="32"/>
    </row>
    <row r="341" spans="3:3" hidden="1" x14ac:dyDescent="0.15">
      <c r="C341" s="32"/>
    </row>
    <row r="342" spans="3:3" hidden="1" x14ac:dyDescent="0.15">
      <c r="C342" s="32"/>
    </row>
    <row r="343" spans="3:3" hidden="1" x14ac:dyDescent="0.15">
      <c r="C343" s="32"/>
    </row>
    <row r="344" spans="3:3" hidden="1" x14ac:dyDescent="0.15">
      <c r="C344" s="32"/>
    </row>
    <row r="345" spans="3:3" hidden="1" x14ac:dyDescent="0.15">
      <c r="C345" s="32"/>
    </row>
    <row r="346" spans="3:3" hidden="1" x14ac:dyDescent="0.15">
      <c r="C346" s="32"/>
    </row>
    <row r="347" spans="3:3" hidden="1" x14ac:dyDescent="0.15">
      <c r="C347" s="32"/>
    </row>
    <row r="348" spans="3:3" hidden="1" x14ac:dyDescent="0.15">
      <c r="C348" s="32"/>
    </row>
    <row r="349" spans="3:3" hidden="1" x14ac:dyDescent="0.15">
      <c r="C349" s="32"/>
    </row>
    <row r="350" spans="3:3" hidden="1" x14ac:dyDescent="0.15">
      <c r="C350" s="32"/>
    </row>
    <row r="351" spans="3:3" hidden="1" x14ac:dyDescent="0.15">
      <c r="C351" s="32"/>
    </row>
    <row r="352" spans="3:3" hidden="1" x14ac:dyDescent="0.15">
      <c r="C352" s="32"/>
    </row>
    <row r="353" spans="3:3" hidden="1" x14ac:dyDescent="0.15">
      <c r="C353" s="32"/>
    </row>
    <row r="354" spans="3:3" hidden="1" x14ac:dyDescent="0.15">
      <c r="C354" s="32"/>
    </row>
    <row r="355" spans="3:3" hidden="1" x14ac:dyDescent="0.15">
      <c r="C355" s="32"/>
    </row>
    <row r="356" spans="3:3" hidden="1" x14ac:dyDescent="0.15">
      <c r="C356" s="32"/>
    </row>
    <row r="357" spans="3:3" hidden="1" x14ac:dyDescent="0.15">
      <c r="C357" s="32"/>
    </row>
    <row r="358" spans="3:3" hidden="1" x14ac:dyDescent="0.15">
      <c r="C358" s="32"/>
    </row>
    <row r="359" spans="3:3" hidden="1" x14ac:dyDescent="0.15">
      <c r="C359" s="32"/>
    </row>
    <row r="360" spans="3:3" hidden="1" x14ac:dyDescent="0.15">
      <c r="C360" s="32"/>
    </row>
    <row r="361" spans="3:3" hidden="1" x14ac:dyDescent="0.15">
      <c r="C361" s="32"/>
    </row>
    <row r="362" spans="3:3" hidden="1" x14ac:dyDescent="0.15">
      <c r="C362" s="32"/>
    </row>
    <row r="363" spans="3:3" hidden="1" x14ac:dyDescent="0.15">
      <c r="C363" s="32"/>
    </row>
    <row r="364" spans="3:3" hidden="1" x14ac:dyDescent="0.15">
      <c r="C364" s="32"/>
    </row>
    <row r="365" spans="3:3" hidden="1" x14ac:dyDescent="0.15">
      <c r="C365" s="32"/>
    </row>
    <row r="366" spans="3:3" hidden="1" x14ac:dyDescent="0.15">
      <c r="C366" s="32"/>
    </row>
    <row r="367" spans="3:3" hidden="1" x14ac:dyDescent="0.15">
      <c r="C367" s="32"/>
    </row>
    <row r="368" spans="3:3" hidden="1" x14ac:dyDescent="0.15">
      <c r="C368" s="32"/>
    </row>
    <row r="369" spans="3:3" hidden="1" x14ac:dyDescent="0.15">
      <c r="C369" s="32"/>
    </row>
    <row r="370" spans="3:3" hidden="1" x14ac:dyDescent="0.15">
      <c r="C370" s="32"/>
    </row>
    <row r="371" spans="3:3" hidden="1" x14ac:dyDescent="0.15">
      <c r="C371" s="32"/>
    </row>
    <row r="372" spans="3:3" hidden="1" x14ac:dyDescent="0.15">
      <c r="C372" s="32"/>
    </row>
    <row r="373" spans="3:3" hidden="1" x14ac:dyDescent="0.15">
      <c r="C373" s="32"/>
    </row>
    <row r="374" spans="3:3" hidden="1" x14ac:dyDescent="0.15">
      <c r="C374" s="32"/>
    </row>
    <row r="375" spans="3:3" hidden="1" x14ac:dyDescent="0.15">
      <c r="C375" s="32"/>
    </row>
    <row r="376" spans="3:3" hidden="1" x14ac:dyDescent="0.15">
      <c r="C376" s="32"/>
    </row>
    <row r="377" spans="3:3" hidden="1" x14ac:dyDescent="0.15">
      <c r="C377" s="32"/>
    </row>
    <row r="378" spans="3:3" hidden="1" x14ac:dyDescent="0.15">
      <c r="C378" s="32"/>
    </row>
    <row r="379" spans="3:3" hidden="1" x14ac:dyDescent="0.15">
      <c r="C379" s="32"/>
    </row>
    <row r="380" spans="3:3" hidden="1" x14ac:dyDescent="0.15">
      <c r="C380" s="32"/>
    </row>
    <row r="381" spans="3:3" hidden="1" x14ac:dyDescent="0.15">
      <c r="C381" s="32"/>
    </row>
    <row r="382" spans="3:3" hidden="1" x14ac:dyDescent="0.15">
      <c r="C382" s="32"/>
    </row>
    <row r="383" spans="3:3" hidden="1" x14ac:dyDescent="0.15">
      <c r="C383" s="32"/>
    </row>
    <row r="384" spans="3:3" hidden="1" x14ac:dyDescent="0.15">
      <c r="C384" s="32"/>
    </row>
    <row r="385" spans="3:3" hidden="1" x14ac:dyDescent="0.15">
      <c r="C385" s="32"/>
    </row>
    <row r="386" spans="3:3" hidden="1" x14ac:dyDescent="0.15">
      <c r="C386" s="32"/>
    </row>
    <row r="387" spans="3:3" hidden="1" x14ac:dyDescent="0.15">
      <c r="C387" s="32"/>
    </row>
    <row r="388" spans="3:3" hidden="1" x14ac:dyDescent="0.15">
      <c r="C388" s="32"/>
    </row>
    <row r="389" spans="3:3" hidden="1" x14ac:dyDescent="0.15">
      <c r="C389" s="32"/>
    </row>
    <row r="390" spans="3:3" hidden="1" x14ac:dyDescent="0.15">
      <c r="C390" s="32"/>
    </row>
    <row r="391" spans="3:3" hidden="1" x14ac:dyDescent="0.15">
      <c r="C391" s="32"/>
    </row>
    <row r="392" spans="3:3" hidden="1" x14ac:dyDescent="0.15">
      <c r="C392" s="32"/>
    </row>
    <row r="393" spans="3:3" hidden="1" x14ac:dyDescent="0.15">
      <c r="C393" s="32"/>
    </row>
    <row r="394" spans="3:3" hidden="1" x14ac:dyDescent="0.15">
      <c r="C394" s="32"/>
    </row>
    <row r="395" spans="3:3" hidden="1" x14ac:dyDescent="0.15">
      <c r="C395" s="32"/>
    </row>
    <row r="396" spans="3:3" hidden="1" x14ac:dyDescent="0.15">
      <c r="C396" s="32"/>
    </row>
    <row r="397" spans="3:3" hidden="1" x14ac:dyDescent="0.15">
      <c r="C397" s="32"/>
    </row>
    <row r="398" spans="3:3" hidden="1" x14ac:dyDescent="0.15">
      <c r="C398" s="32"/>
    </row>
    <row r="399" spans="3:3" hidden="1" x14ac:dyDescent="0.15">
      <c r="C399" s="32"/>
    </row>
    <row r="400" spans="3:3" hidden="1" x14ac:dyDescent="0.15">
      <c r="C400" s="32"/>
    </row>
    <row r="401" spans="3:3" hidden="1" x14ac:dyDescent="0.15">
      <c r="C401" s="32"/>
    </row>
    <row r="402" spans="3:3" hidden="1" x14ac:dyDescent="0.15">
      <c r="C402" s="32"/>
    </row>
    <row r="403" spans="3:3" hidden="1" x14ac:dyDescent="0.15">
      <c r="C403" s="32"/>
    </row>
    <row r="404" spans="3:3" hidden="1" x14ac:dyDescent="0.15">
      <c r="C404" s="32"/>
    </row>
    <row r="405" spans="3:3" hidden="1" x14ac:dyDescent="0.15">
      <c r="C405" s="32"/>
    </row>
    <row r="406" spans="3:3" hidden="1" x14ac:dyDescent="0.15">
      <c r="C406" s="32"/>
    </row>
    <row r="407" spans="3:3" hidden="1" x14ac:dyDescent="0.15">
      <c r="C407" s="32"/>
    </row>
    <row r="408" spans="3:3" hidden="1" x14ac:dyDescent="0.15">
      <c r="C408" s="32"/>
    </row>
    <row r="409" spans="3:3" hidden="1" x14ac:dyDescent="0.15">
      <c r="C409" s="32"/>
    </row>
    <row r="410" spans="3:3" hidden="1" x14ac:dyDescent="0.15">
      <c r="C410" s="32"/>
    </row>
    <row r="411" spans="3:3" hidden="1" x14ac:dyDescent="0.15">
      <c r="C411" s="32"/>
    </row>
    <row r="412" spans="3:3" hidden="1" x14ac:dyDescent="0.15">
      <c r="C412" s="32"/>
    </row>
    <row r="413" spans="3:3" hidden="1" x14ac:dyDescent="0.15">
      <c r="C413" s="32"/>
    </row>
    <row r="414" spans="3:3" hidden="1" x14ac:dyDescent="0.15">
      <c r="C414" s="32"/>
    </row>
    <row r="415" spans="3:3" hidden="1" x14ac:dyDescent="0.15">
      <c r="C415" s="32"/>
    </row>
    <row r="416" spans="3:3" hidden="1" x14ac:dyDescent="0.15">
      <c r="C416" s="32"/>
    </row>
    <row r="417" spans="3:3" hidden="1" x14ac:dyDescent="0.15">
      <c r="C417" s="32"/>
    </row>
    <row r="418" spans="3:3" hidden="1" x14ac:dyDescent="0.15">
      <c r="C418" s="32"/>
    </row>
    <row r="419" spans="3:3" hidden="1" x14ac:dyDescent="0.15">
      <c r="C419" s="32"/>
    </row>
    <row r="420" spans="3:3" hidden="1" x14ac:dyDescent="0.15">
      <c r="C420" s="32"/>
    </row>
    <row r="421" spans="3:3" hidden="1" x14ac:dyDescent="0.15">
      <c r="C421" s="32"/>
    </row>
    <row r="422" spans="3:3" hidden="1" x14ac:dyDescent="0.15">
      <c r="C422" s="32"/>
    </row>
    <row r="423" spans="3:3" hidden="1" x14ac:dyDescent="0.15">
      <c r="C423" s="32"/>
    </row>
    <row r="424" spans="3:3" hidden="1" x14ac:dyDescent="0.15">
      <c r="C424" s="32"/>
    </row>
    <row r="425" spans="3:3" hidden="1" x14ac:dyDescent="0.15">
      <c r="C425" s="32"/>
    </row>
    <row r="426" spans="3:3" hidden="1" x14ac:dyDescent="0.15">
      <c r="C426" s="32"/>
    </row>
    <row r="427" spans="3:3" hidden="1" x14ac:dyDescent="0.15">
      <c r="C427" s="32"/>
    </row>
    <row r="428" spans="3:3" hidden="1" x14ac:dyDescent="0.15">
      <c r="C428" s="32"/>
    </row>
    <row r="429" spans="3:3" hidden="1" x14ac:dyDescent="0.15">
      <c r="C429" s="32"/>
    </row>
    <row r="430" spans="3:3" hidden="1" x14ac:dyDescent="0.15">
      <c r="C430" s="32"/>
    </row>
    <row r="431" spans="3:3" hidden="1" x14ac:dyDescent="0.15">
      <c r="C431" s="32"/>
    </row>
    <row r="432" spans="3:3" hidden="1" x14ac:dyDescent="0.15">
      <c r="C432" s="32"/>
    </row>
    <row r="433" spans="3:3" hidden="1" x14ac:dyDescent="0.15">
      <c r="C433" s="32"/>
    </row>
    <row r="434" spans="3:3" hidden="1" x14ac:dyDescent="0.15">
      <c r="C434" s="32"/>
    </row>
    <row r="435" spans="3:3" hidden="1" x14ac:dyDescent="0.15">
      <c r="C435" s="32"/>
    </row>
    <row r="436" spans="3:3" hidden="1" x14ac:dyDescent="0.15">
      <c r="C436" s="32"/>
    </row>
    <row r="437" spans="3:3" hidden="1" x14ac:dyDescent="0.15">
      <c r="C437" s="32"/>
    </row>
    <row r="438" spans="3:3" hidden="1" x14ac:dyDescent="0.15">
      <c r="C438" s="32"/>
    </row>
    <row r="439" spans="3:3" hidden="1" x14ac:dyDescent="0.15">
      <c r="C439" s="32"/>
    </row>
    <row r="440" spans="3:3" hidden="1" x14ac:dyDescent="0.15">
      <c r="C440" s="32"/>
    </row>
    <row r="441" spans="3:3" hidden="1" x14ac:dyDescent="0.15">
      <c r="C441" s="32"/>
    </row>
    <row r="442" spans="3:3" hidden="1" x14ac:dyDescent="0.15">
      <c r="C442" s="32"/>
    </row>
    <row r="443" spans="3:3" hidden="1" x14ac:dyDescent="0.15">
      <c r="C443" s="32"/>
    </row>
    <row r="444" spans="3:3" hidden="1" x14ac:dyDescent="0.15">
      <c r="C444" s="32"/>
    </row>
    <row r="445" spans="3:3" hidden="1" x14ac:dyDescent="0.15">
      <c r="C445" s="32"/>
    </row>
    <row r="446" spans="3:3" hidden="1" x14ac:dyDescent="0.15">
      <c r="C446" s="32"/>
    </row>
    <row r="447" spans="3:3" hidden="1" x14ac:dyDescent="0.15">
      <c r="C447" s="32"/>
    </row>
    <row r="448" spans="3:3" hidden="1" x14ac:dyDescent="0.15">
      <c r="C448" s="32"/>
    </row>
    <row r="449" spans="3:3" hidden="1" x14ac:dyDescent="0.15">
      <c r="C449" s="32"/>
    </row>
    <row r="450" spans="3:3" hidden="1" x14ac:dyDescent="0.15">
      <c r="C450" s="32"/>
    </row>
    <row r="451" spans="3:3" hidden="1" x14ac:dyDescent="0.15">
      <c r="C451" s="32"/>
    </row>
    <row r="452" spans="3:3" hidden="1" x14ac:dyDescent="0.15">
      <c r="C452" s="32"/>
    </row>
    <row r="453" spans="3:3" hidden="1" x14ac:dyDescent="0.15">
      <c r="C453" s="32"/>
    </row>
    <row r="454" spans="3:3" hidden="1" x14ac:dyDescent="0.15">
      <c r="C454" s="32"/>
    </row>
    <row r="455" spans="3:3" hidden="1" x14ac:dyDescent="0.15">
      <c r="C455" s="32"/>
    </row>
    <row r="456" spans="3:3" hidden="1" x14ac:dyDescent="0.15">
      <c r="C456" s="32"/>
    </row>
    <row r="457" spans="3:3" hidden="1" x14ac:dyDescent="0.15">
      <c r="C457" s="32"/>
    </row>
    <row r="458" spans="3:3" hidden="1" x14ac:dyDescent="0.15">
      <c r="C458" s="32"/>
    </row>
    <row r="459" spans="3:3" hidden="1" x14ac:dyDescent="0.15">
      <c r="C459" s="32"/>
    </row>
    <row r="460" spans="3:3" hidden="1" x14ac:dyDescent="0.15">
      <c r="C460" s="32"/>
    </row>
    <row r="461" spans="3:3" hidden="1" x14ac:dyDescent="0.15">
      <c r="C461" s="32"/>
    </row>
    <row r="462" spans="3:3" hidden="1" x14ac:dyDescent="0.15">
      <c r="C462" s="32"/>
    </row>
    <row r="463" spans="3:3" hidden="1" x14ac:dyDescent="0.15">
      <c r="C463" s="32"/>
    </row>
    <row r="464" spans="3:3" hidden="1" x14ac:dyDescent="0.15">
      <c r="C464" s="32"/>
    </row>
    <row r="465" spans="3:3" hidden="1" x14ac:dyDescent="0.15">
      <c r="C465" s="32"/>
    </row>
    <row r="466" spans="3:3" hidden="1" x14ac:dyDescent="0.15">
      <c r="C466" s="32"/>
    </row>
    <row r="467" spans="3:3" hidden="1" x14ac:dyDescent="0.15">
      <c r="C467" s="32"/>
    </row>
    <row r="468" spans="3:3" hidden="1" x14ac:dyDescent="0.15">
      <c r="C468" s="32"/>
    </row>
    <row r="469" spans="3:3" hidden="1" x14ac:dyDescent="0.15">
      <c r="C469" s="32"/>
    </row>
    <row r="470" spans="3:3" hidden="1" x14ac:dyDescent="0.15">
      <c r="C470" s="32"/>
    </row>
    <row r="471" spans="3:3" hidden="1" x14ac:dyDescent="0.15">
      <c r="C471" s="32"/>
    </row>
    <row r="472" spans="3:3" hidden="1" x14ac:dyDescent="0.15">
      <c r="C472" s="32"/>
    </row>
    <row r="473" spans="3:3" hidden="1" x14ac:dyDescent="0.15">
      <c r="C473" s="32"/>
    </row>
    <row r="474" spans="3:3" hidden="1" x14ac:dyDescent="0.15">
      <c r="C474" s="32"/>
    </row>
    <row r="475" spans="3:3" hidden="1" x14ac:dyDescent="0.15">
      <c r="C475" s="32"/>
    </row>
    <row r="476" spans="3:3" hidden="1" x14ac:dyDescent="0.15">
      <c r="C476" s="32"/>
    </row>
    <row r="477" spans="3:3" hidden="1" x14ac:dyDescent="0.15">
      <c r="C477" s="32"/>
    </row>
    <row r="478" spans="3:3" hidden="1" x14ac:dyDescent="0.15">
      <c r="C478" s="32"/>
    </row>
    <row r="479" spans="3:3" hidden="1" x14ac:dyDescent="0.15">
      <c r="C479" s="32"/>
    </row>
    <row r="480" spans="3:3" hidden="1" x14ac:dyDescent="0.15">
      <c r="C480" s="32"/>
    </row>
    <row r="481" spans="3:3" hidden="1" x14ac:dyDescent="0.15">
      <c r="C481" s="32"/>
    </row>
    <row r="482" spans="3:3" hidden="1" x14ac:dyDescent="0.15">
      <c r="C482" s="32"/>
    </row>
    <row r="483" spans="3:3" hidden="1" x14ac:dyDescent="0.15">
      <c r="C483" s="32"/>
    </row>
    <row r="484" spans="3:3" hidden="1" x14ac:dyDescent="0.15">
      <c r="C484" s="32"/>
    </row>
    <row r="485" spans="3:3" hidden="1" x14ac:dyDescent="0.15">
      <c r="C485" s="32"/>
    </row>
    <row r="486" spans="3:3" hidden="1" x14ac:dyDescent="0.15">
      <c r="C486" s="32"/>
    </row>
    <row r="487" spans="3:3" hidden="1" x14ac:dyDescent="0.15">
      <c r="C487" s="32"/>
    </row>
    <row r="488" spans="3:3" hidden="1" x14ac:dyDescent="0.15">
      <c r="C488" s="32"/>
    </row>
    <row r="489" spans="3:3" hidden="1" x14ac:dyDescent="0.15">
      <c r="C489" s="32"/>
    </row>
    <row r="490" spans="3:3" hidden="1" x14ac:dyDescent="0.15">
      <c r="C490" s="32"/>
    </row>
    <row r="491" spans="3:3" hidden="1" x14ac:dyDescent="0.15">
      <c r="C491" s="32"/>
    </row>
    <row r="492" spans="3:3" hidden="1" x14ac:dyDescent="0.15">
      <c r="C492" s="32"/>
    </row>
    <row r="493" spans="3:3" hidden="1" x14ac:dyDescent="0.15">
      <c r="C493" s="32"/>
    </row>
    <row r="494" spans="3:3" hidden="1" x14ac:dyDescent="0.15">
      <c r="C494" s="32"/>
    </row>
    <row r="495" spans="3:3" hidden="1" x14ac:dyDescent="0.15">
      <c r="C495" s="32"/>
    </row>
    <row r="496" spans="3:3" hidden="1" x14ac:dyDescent="0.15">
      <c r="C496" s="32"/>
    </row>
    <row r="497" spans="3:3" hidden="1" x14ac:dyDescent="0.15">
      <c r="C497" s="32"/>
    </row>
    <row r="498" spans="3:3" hidden="1" x14ac:dyDescent="0.15">
      <c r="C498" s="32"/>
    </row>
    <row r="499" spans="3:3" hidden="1" x14ac:dyDescent="0.15">
      <c r="C499" s="32"/>
    </row>
    <row r="500" spans="3:3" hidden="1" x14ac:dyDescent="0.15">
      <c r="C500" s="32"/>
    </row>
    <row r="501" spans="3:3" hidden="1" x14ac:dyDescent="0.15">
      <c r="C501" s="32"/>
    </row>
    <row r="502" spans="3:3" hidden="1" x14ac:dyDescent="0.15">
      <c r="C502" s="32"/>
    </row>
    <row r="503" spans="3:3" hidden="1" x14ac:dyDescent="0.15">
      <c r="C503" s="32"/>
    </row>
    <row r="504" spans="3:3" hidden="1" x14ac:dyDescent="0.15">
      <c r="C504" s="32"/>
    </row>
    <row r="505" spans="3:3" hidden="1" x14ac:dyDescent="0.15">
      <c r="C505" s="32"/>
    </row>
    <row r="506" spans="3:3" hidden="1" x14ac:dyDescent="0.15">
      <c r="C506" s="32"/>
    </row>
    <row r="507" spans="3:3" hidden="1" x14ac:dyDescent="0.15">
      <c r="C507" s="32"/>
    </row>
    <row r="508" spans="3:3" hidden="1" x14ac:dyDescent="0.15">
      <c r="C508" s="32"/>
    </row>
    <row r="509" spans="3:3" hidden="1" x14ac:dyDescent="0.15">
      <c r="C509" s="32"/>
    </row>
    <row r="510" spans="3:3" hidden="1" x14ac:dyDescent="0.15">
      <c r="C510" s="32"/>
    </row>
    <row r="511" spans="3:3" hidden="1" x14ac:dyDescent="0.15">
      <c r="C511" s="32"/>
    </row>
    <row r="512" spans="3:3" hidden="1" x14ac:dyDescent="0.15">
      <c r="C512" s="32"/>
    </row>
    <row r="513" spans="3:3" hidden="1" x14ac:dyDescent="0.15">
      <c r="C513" s="32"/>
    </row>
    <row r="514" spans="3:3" hidden="1" x14ac:dyDescent="0.15">
      <c r="C514" s="32"/>
    </row>
    <row r="515" spans="3:3" hidden="1" x14ac:dyDescent="0.15">
      <c r="C515" s="32"/>
    </row>
    <row r="516" spans="3:3" hidden="1" x14ac:dyDescent="0.15">
      <c r="C516" s="32"/>
    </row>
    <row r="517" spans="3:3" hidden="1" x14ac:dyDescent="0.15">
      <c r="C517" s="32"/>
    </row>
    <row r="518" spans="3:3" hidden="1" x14ac:dyDescent="0.15">
      <c r="C518" s="32"/>
    </row>
    <row r="519" spans="3:3" hidden="1" x14ac:dyDescent="0.15">
      <c r="C519" s="32"/>
    </row>
    <row r="520" spans="3:3" hidden="1" x14ac:dyDescent="0.15">
      <c r="C520" s="32"/>
    </row>
    <row r="521" spans="3:3" hidden="1" x14ac:dyDescent="0.15">
      <c r="C521" s="32"/>
    </row>
    <row r="522" spans="3:3" hidden="1" x14ac:dyDescent="0.15">
      <c r="C522" s="32"/>
    </row>
    <row r="523" spans="3:3" hidden="1" x14ac:dyDescent="0.15">
      <c r="C523" s="32"/>
    </row>
    <row r="524" spans="3:3" hidden="1" x14ac:dyDescent="0.15">
      <c r="C524" s="32"/>
    </row>
    <row r="525" spans="3:3" hidden="1" x14ac:dyDescent="0.15">
      <c r="C525" s="32"/>
    </row>
    <row r="526" spans="3:3" hidden="1" x14ac:dyDescent="0.15">
      <c r="C526" s="32"/>
    </row>
    <row r="527" spans="3:3" hidden="1" x14ac:dyDescent="0.15">
      <c r="C527" s="32"/>
    </row>
    <row r="528" spans="3:3" hidden="1" x14ac:dyDescent="0.15">
      <c r="C528" s="32"/>
    </row>
    <row r="529" spans="3:3" hidden="1" x14ac:dyDescent="0.15">
      <c r="C529" s="32"/>
    </row>
    <row r="530" spans="3:3" hidden="1" x14ac:dyDescent="0.15">
      <c r="C530" s="32"/>
    </row>
    <row r="531" spans="3:3" hidden="1" x14ac:dyDescent="0.15">
      <c r="C531" s="32"/>
    </row>
    <row r="532" spans="3:3" hidden="1" x14ac:dyDescent="0.15">
      <c r="C532" s="32"/>
    </row>
    <row r="533" spans="3:3" hidden="1" x14ac:dyDescent="0.15">
      <c r="C533" s="32"/>
    </row>
    <row r="534" spans="3:3" hidden="1" x14ac:dyDescent="0.15">
      <c r="C534" s="32"/>
    </row>
    <row r="535" spans="3:3" hidden="1" x14ac:dyDescent="0.15">
      <c r="C535" s="32"/>
    </row>
    <row r="536" spans="3:3" hidden="1" x14ac:dyDescent="0.15">
      <c r="C536" s="32"/>
    </row>
    <row r="537" spans="3:3" hidden="1" x14ac:dyDescent="0.15">
      <c r="C537" s="32"/>
    </row>
    <row r="538" spans="3:3" hidden="1" x14ac:dyDescent="0.15">
      <c r="C538" s="32"/>
    </row>
    <row r="539" spans="3:3" hidden="1" x14ac:dyDescent="0.15">
      <c r="C539" s="32"/>
    </row>
    <row r="540" spans="3:3" hidden="1" x14ac:dyDescent="0.15">
      <c r="C540" s="32"/>
    </row>
    <row r="541" spans="3:3" hidden="1" x14ac:dyDescent="0.15">
      <c r="C541" s="32"/>
    </row>
    <row r="542" spans="3:3" hidden="1" x14ac:dyDescent="0.15">
      <c r="C542" s="32"/>
    </row>
    <row r="543" spans="3:3" hidden="1" x14ac:dyDescent="0.15">
      <c r="C543" s="32"/>
    </row>
    <row r="544" spans="3:3" hidden="1" x14ac:dyDescent="0.15">
      <c r="C544" s="32"/>
    </row>
    <row r="545" spans="3:3" hidden="1" x14ac:dyDescent="0.15">
      <c r="C545" s="32"/>
    </row>
    <row r="546" spans="3:3" hidden="1" x14ac:dyDescent="0.15">
      <c r="C546" s="32"/>
    </row>
    <row r="547" spans="3:3" hidden="1" x14ac:dyDescent="0.15">
      <c r="C547" s="32"/>
    </row>
    <row r="548" spans="3:3" hidden="1" x14ac:dyDescent="0.15">
      <c r="C548" s="32"/>
    </row>
    <row r="549" spans="3:3" hidden="1" x14ac:dyDescent="0.15">
      <c r="C549" s="32"/>
    </row>
    <row r="550" spans="3:3" hidden="1" x14ac:dyDescent="0.15">
      <c r="C550" s="32"/>
    </row>
    <row r="551" spans="3:3" hidden="1" x14ac:dyDescent="0.15">
      <c r="C551" s="32"/>
    </row>
    <row r="552" spans="3:3" hidden="1" x14ac:dyDescent="0.15">
      <c r="C552" s="32"/>
    </row>
    <row r="553" spans="3:3" hidden="1" x14ac:dyDescent="0.15">
      <c r="C553" s="32"/>
    </row>
    <row r="554" spans="3:3" hidden="1" x14ac:dyDescent="0.15">
      <c r="C554" s="32"/>
    </row>
    <row r="555" spans="3:3" hidden="1" x14ac:dyDescent="0.15">
      <c r="C555" s="32"/>
    </row>
    <row r="556" spans="3:3" hidden="1" x14ac:dyDescent="0.15">
      <c r="C556" s="32"/>
    </row>
    <row r="557" spans="3:3" hidden="1" x14ac:dyDescent="0.15">
      <c r="C557" s="32"/>
    </row>
    <row r="558" spans="3:3" hidden="1" x14ac:dyDescent="0.15">
      <c r="C558" s="32"/>
    </row>
    <row r="559" spans="3:3" hidden="1" x14ac:dyDescent="0.15">
      <c r="C559" s="32"/>
    </row>
    <row r="560" spans="3:3" hidden="1" x14ac:dyDescent="0.15">
      <c r="C560" s="32"/>
    </row>
    <row r="561" spans="3:3" hidden="1" x14ac:dyDescent="0.15">
      <c r="C561" s="32"/>
    </row>
    <row r="562" spans="3:3" hidden="1" x14ac:dyDescent="0.15">
      <c r="C562" s="32"/>
    </row>
    <row r="563" spans="3:3" hidden="1" x14ac:dyDescent="0.15">
      <c r="C563" s="32"/>
    </row>
    <row r="564" spans="3:3" hidden="1" x14ac:dyDescent="0.15">
      <c r="C564" s="32"/>
    </row>
    <row r="565" spans="3:3" hidden="1" x14ac:dyDescent="0.15">
      <c r="C565" s="32"/>
    </row>
    <row r="566" spans="3:3" hidden="1" x14ac:dyDescent="0.15">
      <c r="C566" s="32"/>
    </row>
    <row r="567" spans="3:3" hidden="1" x14ac:dyDescent="0.15">
      <c r="C567" s="32"/>
    </row>
    <row r="568" spans="3:3" hidden="1" x14ac:dyDescent="0.15">
      <c r="C568" s="32"/>
    </row>
    <row r="569" spans="3:3" hidden="1" x14ac:dyDescent="0.15">
      <c r="C569" s="32"/>
    </row>
    <row r="570" spans="3:3" hidden="1" x14ac:dyDescent="0.15">
      <c r="C570" s="32"/>
    </row>
    <row r="571" spans="3:3" hidden="1" x14ac:dyDescent="0.15">
      <c r="C571" s="32"/>
    </row>
    <row r="572" spans="3:3" hidden="1" x14ac:dyDescent="0.15">
      <c r="C572" s="32"/>
    </row>
    <row r="573" spans="3:3" hidden="1" x14ac:dyDescent="0.15">
      <c r="C573" s="32"/>
    </row>
    <row r="574" spans="3:3" hidden="1" x14ac:dyDescent="0.15">
      <c r="C574" s="32"/>
    </row>
    <row r="575" spans="3:3" hidden="1" x14ac:dyDescent="0.15">
      <c r="C575" s="32"/>
    </row>
    <row r="576" spans="3:3" hidden="1" x14ac:dyDescent="0.15">
      <c r="C576" s="32"/>
    </row>
    <row r="577" spans="3:3" hidden="1" x14ac:dyDescent="0.15">
      <c r="C577" s="32"/>
    </row>
    <row r="578" spans="3:3" hidden="1" x14ac:dyDescent="0.15">
      <c r="C578" s="32"/>
    </row>
    <row r="579" spans="3:3" hidden="1" x14ac:dyDescent="0.15">
      <c r="C579" s="32"/>
    </row>
    <row r="580" spans="3:3" hidden="1" x14ac:dyDescent="0.15">
      <c r="C580" s="32"/>
    </row>
    <row r="581" spans="3:3" hidden="1" x14ac:dyDescent="0.15">
      <c r="C581" s="32"/>
    </row>
    <row r="582" spans="3:3" hidden="1" x14ac:dyDescent="0.15">
      <c r="C582" s="32"/>
    </row>
    <row r="583" spans="3:3" hidden="1" x14ac:dyDescent="0.15">
      <c r="C583" s="32"/>
    </row>
    <row r="584" spans="3:3" hidden="1" x14ac:dyDescent="0.15">
      <c r="C584" s="32"/>
    </row>
    <row r="585" spans="3:3" hidden="1" x14ac:dyDescent="0.15">
      <c r="C585" s="32"/>
    </row>
    <row r="586" spans="3:3" hidden="1" x14ac:dyDescent="0.15">
      <c r="C586" s="32"/>
    </row>
    <row r="587" spans="3:3" hidden="1" x14ac:dyDescent="0.15">
      <c r="C587" s="32"/>
    </row>
    <row r="588" spans="3:3" hidden="1" x14ac:dyDescent="0.15">
      <c r="C588" s="32"/>
    </row>
    <row r="589" spans="3:3" hidden="1" x14ac:dyDescent="0.15">
      <c r="C589" s="32"/>
    </row>
    <row r="590" spans="3:3" hidden="1" x14ac:dyDescent="0.15">
      <c r="C590" s="32"/>
    </row>
    <row r="591" spans="3:3" hidden="1" x14ac:dyDescent="0.15">
      <c r="C591" s="32"/>
    </row>
    <row r="592" spans="3:3" hidden="1" x14ac:dyDescent="0.15">
      <c r="C592" s="32"/>
    </row>
    <row r="593" spans="3:3" hidden="1" x14ac:dyDescent="0.15">
      <c r="C593" s="32"/>
    </row>
    <row r="594" spans="3:3" hidden="1" x14ac:dyDescent="0.15">
      <c r="C594" s="32"/>
    </row>
    <row r="595" spans="3:3" hidden="1" x14ac:dyDescent="0.15">
      <c r="C595" s="32"/>
    </row>
    <row r="596" spans="3:3" hidden="1" x14ac:dyDescent="0.15">
      <c r="C596" s="32"/>
    </row>
    <row r="597" spans="3:3" hidden="1" x14ac:dyDescent="0.15">
      <c r="C597" s="32"/>
    </row>
    <row r="598" spans="3:3" hidden="1" x14ac:dyDescent="0.15">
      <c r="C598" s="32"/>
    </row>
    <row r="599" spans="3:3" hidden="1" x14ac:dyDescent="0.15">
      <c r="C599" s="32"/>
    </row>
    <row r="600" spans="3:3" hidden="1" x14ac:dyDescent="0.15">
      <c r="C600" s="32"/>
    </row>
    <row r="601" spans="3:3" hidden="1" x14ac:dyDescent="0.15">
      <c r="C601" s="32"/>
    </row>
    <row r="602" spans="3:3" hidden="1" x14ac:dyDescent="0.15">
      <c r="C602" s="32"/>
    </row>
    <row r="603" spans="3:3" hidden="1" x14ac:dyDescent="0.15">
      <c r="C603" s="32"/>
    </row>
    <row r="604" spans="3:3" hidden="1" x14ac:dyDescent="0.15">
      <c r="C604" s="32"/>
    </row>
    <row r="605" spans="3:3" hidden="1" x14ac:dyDescent="0.15">
      <c r="C605" s="32"/>
    </row>
    <row r="606" spans="3:3" hidden="1" x14ac:dyDescent="0.15">
      <c r="C606" s="32"/>
    </row>
    <row r="607" spans="3:3" hidden="1" x14ac:dyDescent="0.15">
      <c r="C607" s="32"/>
    </row>
    <row r="608" spans="3:3" hidden="1" x14ac:dyDescent="0.15">
      <c r="C608" s="32"/>
    </row>
    <row r="609" spans="3:3" hidden="1" x14ac:dyDescent="0.15">
      <c r="C609" s="32"/>
    </row>
    <row r="610" spans="3:3" hidden="1" x14ac:dyDescent="0.15">
      <c r="C610" s="32"/>
    </row>
    <row r="611" spans="3:3" hidden="1" x14ac:dyDescent="0.15">
      <c r="C611" s="32"/>
    </row>
    <row r="612" spans="3:3" hidden="1" x14ac:dyDescent="0.15">
      <c r="C612" s="32"/>
    </row>
    <row r="613" spans="3:3" hidden="1" x14ac:dyDescent="0.15">
      <c r="C613" s="32"/>
    </row>
    <row r="614" spans="3:3" hidden="1" x14ac:dyDescent="0.15">
      <c r="C614" s="32"/>
    </row>
    <row r="615" spans="3:3" hidden="1" x14ac:dyDescent="0.15">
      <c r="C615" s="32"/>
    </row>
    <row r="616" spans="3:3" hidden="1" x14ac:dyDescent="0.15">
      <c r="C616" s="32"/>
    </row>
    <row r="617" spans="3:3" hidden="1" x14ac:dyDescent="0.15">
      <c r="C617" s="32"/>
    </row>
    <row r="618" spans="3:3" hidden="1" x14ac:dyDescent="0.15">
      <c r="C618" s="32"/>
    </row>
    <row r="619" spans="3:3" hidden="1" x14ac:dyDescent="0.15">
      <c r="C619" s="32"/>
    </row>
    <row r="620" spans="3:3" hidden="1" x14ac:dyDescent="0.15">
      <c r="C620" s="32"/>
    </row>
    <row r="621" spans="3:3" hidden="1" x14ac:dyDescent="0.15">
      <c r="C621" s="32"/>
    </row>
    <row r="622" spans="3:3" hidden="1" x14ac:dyDescent="0.15">
      <c r="C622" s="32"/>
    </row>
    <row r="623" spans="3:3" hidden="1" x14ac:dyDescent="0.15">
      <c r="C623" s="32"/>
    </row>
    <row r="624" spans="3:3" hidden="1" x14ac:dyDescent="0.15">
      <c r="C624" s="32"/>
    </row>
    <row r="625" spans="3:3" hidden="1" x14ac:dyDescent="0.15">
      <c r="C625" s="32"/>
    </row>
    <row r="626" spans="3:3" hidden="1" x14ac:dyDescent="0.15">
      <c r="C626" s="32"/>
    </row>
    <row r="627" spans="3:3" hidden="1" x14ac:dyDescent="0.15">
      <c r="C627" s="32"/>
    </row>
    <row r="628" spans="3:3" hidden="1" x14ac:dyDescent="0.15">
      <c r="C628" s="32"/>
    </row>
    <row r="629" spans="3:3" hidden="1" x14ac:dyDescent="0.15">
      <c r="C629" s="32"/>
    </row>
    <row r="630" spans="3:3" hidden="1" x14ac:dyDescent="0.15">
      <c r="C630" s="32"/>
    </row>
    <row r="631" spans="3:3" hidden="1" x14ac:dyDescent="0.15">
      <c r="C631" s="32"/>
    </row>
    <row r="632" spans="3:3" hidden="1" x14ac:dyDescent="0.15">
      <c r="C632" s="32"/>
    </row>
    <row r="633" spans="3:3" hidden="1" x14ac:dyDescent="0.15">
      <c r="C633" s="32"/>
    </row>
    <row r="634" spans="3:3" hidden="1" x14ac:dyDescent="0.15">
      <c r="C634" s="32"/>
    </row>
    <row r="635" spans="3:3" hidden="1" x14ac:dyDescent="0.15">
      <c r="C635" s="32"/>
    </row>
    <row r="636" spans="3:3" hidden="1" x14ac:dyDescent="0.15">
      <c r="C636" s="32"/>
    </row>
    <row r="637" spans="3:3" hidden="1" x14ac:dyDescent="0.15">
      <c r="C637" s="32"/>
    </row>
    <row r="638" spans="3:3" hidden="1" x14ac:dyDescent="0.15">
      <c r="C638" s="32"/>
    </row>
    <row r="639" spans="3:3" hidden="1" x14ac:dyDescent="0.15">
      <c r="C639" s="32"/>
    </row>
    <row r="640" spans="3:3" hidden="1" x14ac:dyDescent="0.15">
      <c r="C640" s="32"/>
    </row>
    <row r="641" spans="3:3" hidden="1" x14ac:dyDescent="0.15">
      <c r="C641" s="32"/>
    </row>
    <row r="642" spans="3:3" hidden="1" x14ac:dyDescent="0.15">
      <c r="C642" s="32"/>
    </row>
    <row r="643" spans="3:3" hidden="1" x14ac:dyDescent="0.15">
      <c r="C643" s="32"/>
    </row>
    <row r="644" spans="3:3" hidden="1" x14ac:dyDescent="0.15">
      <c r="C644" s="32"/>
    </row>
    <row r="645" spans="3:3" hidden="1" x14ac:dyDescent="0.15">
      <c r="C645" s="32"/>
    </row>
    <row r="646" spans="3:3" hidden="1" x14ac:dyDescent="0.15">
      <c r="C646" s="32"/>
    </row>
    <row r="647" spans="3:3" hidden="1" x14ac:dyDescent="0.15">
      <c r="C647" s="32"/>
    </row>
    <row r="648" spans="3:3" hidden="1" x14ac:dyDescent="0.15">
      <c r="C648" s="32"/>
    </row>
    <row r="649" spans="3:3" hidden="1" x14ac:dyDescent="0.15">
      <c r="C649" s="32"/>
    </row>
    <row r="650" spans="3:3" hidden="1" x14ac:dyDescent="0.15">
      <c r="C650" s="32"/>
    </row>
    <row r="651" spans="3:3" hidden="1" x14ac:dyDescent="0.15">
      <c r="C651" s="32"/>
    </row>
    <row r="652" spans="3:3" hidden="1" x14ac:dyDescent="0.15">
      <c r="C652" s="32"/>
    </row>
    <row r="653" spans="3:3" hidden="1" x14ac:dyDescent="0.15">
      <c r="C653" s="32"/>
    </row>
    <row r="654" spans="3:3" hidden="1" x14ac:dyDescent="0.15">
      <c r="C654" s="32"/>
    </row>
    <row r="655" spans="3:3" hidden="1" x14ac:dyDescent="0.15">
      <c r="C655" s="32"/>
    </row>
    <row r="656" spans="3:3" hidden="1" x14ac:dyDescent="0.15">
      <c r="C656" s="32"/>
    </row>
    <row r="657" spans="3:3" hidden="1" x14ac:dyDescent="0.15">
      <c r="C657" s="32"/>
    </row>
    <row r="658" spans="3:3" hidden="1" x14ac:dyDescent="0.15">
      <c r="C658" s="32"/>
    </row>
    <row r="659" spans="3:3" hidden="1" x14ac:dyDescent="0.15">
      <c r="C659" s="32"/>
    </row>
    <row r="660" spans="3:3" hidden="1" x14ac:dyDescent="0.15">
      <c r="C660" s="32"/>
    </row>
    <row r="661" spans="3:3" hidden="1" x14ac:dyDescent="0.15">
      <c r="C661" s="32"/>
    </row>
    <row r="662" spans="3:3" hidden="1" x14ac:dyDescent="0.15">
      <c r="C662" s="32"/>
    </row>
    <row r="663" spans="3:3" hidden="1" x14ac:dyDescent="0.15">
      <c r="C663" s="32"/>
    </row>
    <row r="664" spans="3:3" hidden="1" x14ac:dyDescent="0.15">
      <c r="C664" s="32"/>
    </row>
    <row r="665" spans="3:3" hidden="1" x14ac:dyDescent="0.15">
      <c r="C665" s="32"/>
    </row>
    <row r="666" spans="3:3" hidden="1" x14ac:dyDescent="0.15">
      <c r="C666" s="32"/>
    </row>
    <row r="667" spans="3:3" hidden="1" x14ac:dyDescent="0.15">
      <c r="C667" s="32"/>
    </row>
    <row r="668" spans="3:3" hidden="1" x14ac:dyDescent="0.15">
      <c r="C668" s="32"/>
    </row>
    <row r="669" spans="3:3" hidden="1" x14ac:dyDescent="0.15">
      <c r="C669" s="32"/>
    </row>
    <row r="670" spans="3:3" hidden="1" x14ac:dyDescent="0.15">
      <c r="C670" s="32"/>
    </row>
    <row r="671" spans="3:3" hidden="1" x14ac:dyDescent="0.15">
      <c r="C671" s="32"/>
    </row>
    <row r="672" spans="3:3" hidden="1" x14ac:dyDescent="0.15">
      <c r="C672" s="32"/>
    </row>
    <row r="673" spans="3:3" hidden="1" x14ac:dyDescent="0.15">
      <c r="C673" s="32"/>
    </row>
    <row r="674" spans="3:3" hidden="1" x14ac:dyDescent="0.15">
      <c r="C674" s="32"/>
    </row>
    <row r="675" spans="3:3" hidden="1" x14ac:dyDescent="0.15">
      <c r="C675" s="32"/>
    </row>
    <row r="676" spans="3:3" hidden="1" x14ac:dyDescent="0.15">
      <c r="C676" s="32"/>
    </row>
    <row r="677" spans="3:3" hidden="1" x14ac:dyDescent="0.15">
      <c r="C677" s="32"/>
    </row>
    <row r="678" spans="3:3" hidden="1" x14ac:dyDescent="0.15">
      <c r="C678" s="32"/>
    </row>
    <row r="679" spans="3:3" hidden="1" x14ac:dyDescent="0.15">
      <c r="C679" s="32"/>
    </row>
    <row r="680" spans="3:3" hidden="1" x14ac:dyDescent="0.15">
      <c r="C680" s="32"/>
    </row>
    <row r="681" spans="3:3" hidden="1" x14ac:dyDescent="0.15">
      <c r="C681" s="32"/>
    </row>
    <row r="682" spans="3:3" hidden="1" x14ac:dyDescent="0.15">
      <c r="C682" s="32"/>
    </row>
    <row r="683" spans="3:3" hidden="1" x14ac:dyDescent="0.15">
      <c r="C683" s="32"/>
    </row>
    <row r="684" spans="3:3" hidden="1" x14ac:dyDescent="0.15">
      <c r="C684" s="32"/>
    </row>
    <row r="685" spans="3:3" hidden="1" x14ac:dyDescent="0.15">
      <c r="C685" s="32"/>
    </row>
    <row r="686" spans="3:3" hidden="1" x14ac:dyDescent="0.15">
      <c r="C686" s="32"/>
    </row>
    <row r="687" spans="3:3" hidden="1" x14ac:dyDescent="0.15">
      <c r="C687" s="32"/>
    </row>
    <row r="688" spans="3:3" hidden="1" x14ac:dyDescent="0.15">
      <c r="C688" s="32"/>
    </row>
    <row r="689" spans="3:3" hidden="1" x14ac:dyDescent="0.15">
      <c r="C689" s="32"/>
    </row>
    <row r="690" spans="3:3" hidden="1" x14ac:dyDescent="0.15">
      <c r="C690" s="32"/>
    </row>
    <row r="691" spans="3:3" hidden="1" x14ac:dyDescent="0.15">
      <c r="C691" s="32"/>
    </row>
    <row r="692" spans="3:3" hidden="1" x14ac:dyDescent="0.15">
      <c r="C692" s="32"/>
    </row>
    <row r="693" spans="3:3" hidden="1" x14ac:dyDescent="0.15">
      <c r="C693" s="32"/>
    </row>
    <row r="694" spans="3:3" hidden="1" x14ac:dyDescent="0.15">
      <c r="C694" s="32"/>
    </row>
    <row r="695" spans="3:3" hidden="1" x14ac:dyDescent="0.15">
      <c r="C695" s="32"/>
    </row>
    <row r="696" spans="3:3" hidden="1" x14ac:dyDescent="0.15">
      <c r="C696" s="32"/>
    </row>
    <row r="697" spans="3:3" hidden="1" x14ac:dyDescent="0.15">
      <c r="C697" s="32"/>
    </row>
    <row r="698" spans="3:3" hidden="1" x14ac:dyDescent="0.15">
      <c r="C698" s="32"/>
    </row>
    <row r="699" spans="3:3" hidden="1" x14ac:dyDescent="0.15">
      <c r="C699" s="32"/>
    </row>
    <row r="700" spans="3:3" hidden="1" x14ac:dyDescent="0.15">
      <c r="C700" s="32"/>
    </row>
    <row r="701" spans="3:3" hidden="1" x14ac:dyDescent="0.15">
      <c r="C701" s="32"/>
    </row>
    <row r="702" spans="3:3" hidden="1" x14ac:dyDescent="0.15">
      <c r="C702" s="32"/>
    </row>
    <row r="703" spans="3:3" hidden="1" x14ac:dyDescent="0.15">
      <c r="C703" s="32"/>
    </row>
    <row r="704" spans="3:3" hidden="1" x14ac:dyDescent="0.15">
      <c r="C704" s="32"/>
    </row>
    <row r="705" spans="3:3" hidden="1" x14ac:dyDescent="0.15">
      <c r="C705" s="32"/>
    </row>
    <row r="706" spans="3:3" hidden="1" x14ac:dyDescent="0.15">
      <c r="C706" s="32"/>
    </row>
    <row r="707" spans="3:3" hidden="1" x14ac:dyDescent="0.15">
      <c r="C707" s="32"/>
    </row>
    <row r="708" spans="3:3" hidden="1" x14ac:dyDescent="0.15">
      <c r="C708" s="32"/>
    </row>
    <row r="709" spans="3:3" hidden="1" x14ac:dyDescent="0.15">
      <c r="C709" s="32"/>
    </row>
    <row r="710" spans="3:3" hidden="1" x14ac:dyDescent="0.15">
      <c r="C710" s="32"/>
    </row>
    <row r="711" spans="3:3" hidden="1" x14ac:dyDescent="0.15">
      <c r="C711" s="32"/>
    </row>
    <row r="712" spans="3:3" hidden="1" x14ac:dyDescent="0.15">
      <c r="C712" s="32"/>
    </row>
    <row r="713" spans="3:3" hidden="1" x14ac:dyDescent="0.15">
      <c r="C713" s="32"/>
    </row>
    <row r="714" spans="3:3" hidden="1" x14ac:dyDescent="0.15">
      <c r="C714" s="32"/>
    </row>
    <row r="715" spans="3:3" hidden="1" x14ac:dyDescent="0.15">
      <c r="C715" s="32"/>
    </row>
    <row r="716" spans="3:3" hidden="1" x14ac:dyDescent="0.15">
      <c r="C716" s="32"/>
    </row>
    <row r="717" spans="3:3" hidden="1" x14ac:dyDescent="0.15">
      <c r="C717" s="32"/>
    </row>
    <row r="718" spans="3:3" hidden="1" x14ac:dyDescent="0.15">
      <c r="C718" s="32"/>
    </row>
    <row r="719" spans="3:3" hidden="1" x14ac:dyDescent="0.15">
      <c r="C719" s="32"/>
    </row>
    <row r="720" spans="3:3" hidden="1" x14ac:dyDescent="0.15">
      <c r="C720" s="32"/>
    </row>
    <row r="721" spans="3:3" hidden="1" x14ac:dyDescent="0.15">
      <c r="C721" s="32"/>
    </row>
    <row r="722" spans="3:3" hidden="1" x14ac:dyDescent="0.15">
      <c r="C722" s="32"/>
    </row>
    <row r="723" spans="3:3" hidden="1" x14ac:dyDescent="0.15">
      <c r="C723" s="32"/>
    </row>
    <row r="724" spans="3:3" hidden="1" x14ac:dyDescent="0.15">
      <c r="C724" s="32"/>
    </row>
    <row r="725" spans="3:3" hidden="1" x14ac:dyDescent="0.15">
      <c r="C725" s="32"/>
    </row>
    <row r="726" spans="3:3" hidden="1" x14ac:dyDescent="0.15">
      <c r="C726" s="32"/>
    </row>
    <row r="727" spans="3:3" hidden="1" x14ac:dyDescent="0.15">
      <c r="C727" s="32"/>
    </row>
    <row r="728" spans="3:3" hidden="1" x14ac:dyDescent="0.15">
      <c r="C728" s="32"/>
    </row>
    <row r="729" spans="3:3" hidden="1" x14ac:dyDescent="0.15">
      <c r="C729" s="32"/>
    </row>
    <row r="730" spans="3:3" hidden="1" x14ac:dyDescent="0.15">
      <c r="C730" s="32"/>
    </row>
    <row r="731" spans="3:3" hidden="1" x14ac:dyDescent="0.15">
      <c r="C731" s="32"/>
    </row>
    <row r="732" spans="3:3" hidden="1" x14ac:dyDescent="0.15">
      <c r="C732" s="32"/>
    </row>
    <row r="733" spans="3:3" hidden="1" x14ac:dyDescent="0.15">
      <c r="C733" s="32"/>
    </row>
    <row r="734" spans="3:3" hidden="1" x14ac:dyDescent="0.15">
      <c r="C734" s="32"/>
    </row>
    <row r="735" spans="3:3" hidden="1" x14ac:dyDescent="0.15">
      <c r="C735" s="32"/>
    </row>
    <row r="736" spans="3:3" hidden="1" x14ac:dyDescent="0.15">
      <c r="C736" s="32"/>
    </row>
    <row r="737" spans="3:3" hidden="1" x14ac:dyDescent="0.15">
      <c r="C737" s="32"/>
    </row>
    <row r="738" spans="3:3" hidden="1" x14ac:dyDescent="0.15">
      <c r="C738" s="32"/>
    </row>
    <row r="739" spans="3:3" hidden="1" x14ac:dyDescent="0.15">
      <c r="C739" s="32"/>
    </row>
    <row r="740" spans="3:3" hidden="1" x14ac:dyDescent="0.15">
      <c r="C740" s="32"/>
    </row>
    <row r="741" spans="3:3" hidden="1" x14ac:dyDescent="0.15">
      <c r="C741" s="32"/>
    </row>
    <row r="742" spans="3:3" hidden="1" x14ac:dyDescent="0.15">
      <c r="C742" s="32"/>
    </row>
    <row r="743" spans="3:3" hidden="1" x14ac:dyDescent="0.15">
      <c r="C743" s="32"/>
    </row>
    <row r="744" spans="3:3" hidden="1" x14ac:dyDescent="0.15">
      <c r="C744" s="32"/>
    </row>
    <row r="745" spans="3:3" hidden="1" x14ac:dyDescent="0.15">
      <c r="C745" s="32"/>
    </row>
    <row r="746" spans="3:3" hidden="1" x14ac:dyDescent="0.15">
      <c r="C746" s="32"/>
    </row>
    <row r="747" spans="3:3" hidden="1" x14ac:dyDescent="0.15">
      <c r="C747" s="32"/>
    </row>
    <row r="748" spans="3:3" hidden="1" x14ac:dyDescent="0.15">
      <c r="C748" s="32"/>
    </row>
    <row r="749" spans="3:3" hidden="1" x14ac:dyDescent="0.15">
      <c r="C749" s="32"/>
    </row>
    <row r="750" spans="3:3" hidden="1" x14ac:dyDescent="0.15">
      <c r="C750" s="32"/>
    </row>
    <row r="751" spans="3:3" hidden="1" x14ac:dyDescent="0.15">
      <c r="C751" s="32"/>
    </row>
    <row r="752" spans="3:3" hidden="1" x14ac:dyDescent="0.15">
      <c r="C752" s="32"/>
    </row>
    <row r="753" spans="3:3" hidden="1" x14ac:dyDescent="0.15">
      <c r="C753" s="32"/>
    </row>
    <row r="754" spans="3:3" hidden="1" x14ac:dyDescent="0.15">
      <c r="C754" s="32"/>
    </row>
    <row r="755" spans="3:3" hidden="1" x14ac:dyDescent="0.15">
      <c r="C755" s="32"/>
    </row>
    <row r="756" spans="3:3" hidden="1" x14ac:dyDescent="0.15">
      <c r="C756" s="32"/>
    </row>
    <row r="757" spans="3:3" hidden="1" x14ac:dyDescent="0.15">
      <c r="C757" s="32"/>
    </row>
    <row r="758" spans="3:3" hidden="1" x14ac:dyDescent="0.15">
      <c r="C758" s="32"/>
    </row>
    <row r="759" spans="3:3" hidden="1" x14ac:dyDescent="0.15">
      <c r="C759" s="32"/>
    </row>
    <row r="760" spans="3:3" hidden="1" x14ac:dyDescent="0.15">
      <c r="C760" s="32"/>
    </row>
    <row r="761" spans="3:3" hidden="1" x14ac:dyDescent="0.15">
      <c r="C761" s="32"/>
    </row>
    <row r="762" spans="3:3" hidden="1" x14ac:dyDescent="0.15">
      <c r="C762" s="32"/>
    </row>
    <row r="763" spans="3:3" hidden="1" x14ac:dyDescent="0.15">
      <c r="C763" s="32"/>
    </row>
    <row r="764" spans="3:3" hidden="1" x14ac:dyDescent="0.15">
      <c r="C764" s="32"/>
    </row>
    <row r="765" spans="3:3" hidden="1" x14ac:dyDescent="0.15">
      <c r="C765" s="32"/>
    </row>
    <row r="766" spans="3:3" hidden="1" x14ac:dyDescent="0.15">
      <c r="C766" s="32"/>
    </row>
    <row r="767" spans="3:3" hidden="1" x14ac:dyDescent="0.15">
      <c r="C767" s="32"/>
    </row>
    <row r="768" spans="3:3" hidden="1" x14ac:dyDescent="0.15">
      <c r="C768" s="32"/>
    </row>
    <row r="769" spans="3:3" hidden="1" x14ac:dyDescent="0.15">
      <c r="C769" s="32"/>
    </row>
    <row r="770" spans="3:3" hidden="1" x14ac:dyDescent="0.15">
      <c r="C770" s="32"/>
    </row>
    <row r="771" spans="3:3" hidden="1" x14ac:dyDescent="0.15">
      <c r="C771" s="32"/>
    </row>
    <row r="772" spans="3:3" hidden="1" x14ac:dyDescent="0.15">
      <c r="C772" s="32"/>
    </row>
    <row r="773" spans="3:3" hidden="1" x14ac:dyDescent="0.15">
      <c r="C773" s="32"/>
    </row>
    <row r="774" spans="3:3" hidden="1" x14ac:dyDescent="0.15">
      <c r="C774" s="32"/>
    </row>
    <row r="775" spans="3:3" hidden="1" x14ac:dyDescent="0.15">
      <c r="C775" s="32"/>
    </row>
    <row r="776" spans="3:3" hidden="1" x14ac:dyDescent="0.15">
      <c r="C776" s="32"/>
    </row>
    <row r="777" spans="3:3" hidden="1" x14ac:dyDescent="0.15">
      <c r="C777" s="32"/>
    </row>
    <row r="778" spans="3:3" hidden="1" x14ac:dyDescent="0.15">
      <c r="C778" s="32"/>
    </row>
    <row r="779" spans="3:3" hidden="1" x14ac:dyDescent="0.15">
      <c r="C779" s="32"/>
    </row>
    <row r="780" spans="3:3" hidden="1" x14ac:dyDescent="0.15">
      <c r="C780" s="32"/>
    </row>
    <row r="781" spans="3:3" hidden="1" x14ac:dyDescent="0.15">
      <c r="C781" s="32"/>
    </row>
    <row r="782" spans="3:3" hidden="1" x14ac:dyDescent="0.15">
      <c r="C782" s="32"/>
    </row>
    <row r="783" spans="3:3" hidden="1" x14ac:dyDescent="0.15">
      <c r="C783" s="32"/>
    </row>
    <row r="784" spans="3:3" hidden="1" x14ac:dyDescent="0.15">
      <c r="C784" s="32"/>
    </row>
    <row r="785" spans="3:3" hidden="1" x14ac:dyDescent="0.15">
      <c r="C785" s="32"/>
    </row>
    <row r="786" spans="3:3" hidden="1" x14ac:dyDescent="0.15">
      <c r="C786" s="32"/>
    </row>
    <row r="787" spans="3:3" hidden="1" x14ac:dyDescent="0.15">
      <c r="C787" s="32"/>
    </row>
    <row r="788" spans="3:3" hidden="1" x14ac:dyDescent="0.15">
      <c r="C788" s="32"/>
    </row>
    <row r="789" spans="3:3" hidden="1" x14ac:dyDescent="0.15">
      <c r="C789" s="32"/>
    </row>
    <row r="790" spans="3:3" hidden="1" x14ac:dyDescent="0.15">
      <c r="C790" s="32"/>
    </row>
    <row r="791" spans="3:3" hidden="1" x14ac:dyDescent="0.15">
      <c r="C791" s="32"/>
    </row>
    <row r="792" spans="3:3" hidden="1" x14ac:dyDescent="0.15">
      <c r="C792" s="32"/>
    </row>
    <row r="793" spans="3:3" hidden="1" x14ac:dyDescent="0.15">
      <c r="C793" s="32"/>
    </row>
    <row r="794" spans="3:3" hidden="1" x14ac:dyDescent="0.15">
      <c r="C794" s="32"/>
    </row>
    <row r="795" spans="3:3" hidden="1" x14ac:dyDescent="0.15">
      <c r="C795" s="32"/>
    </row>
    <row r="796" spans="3:3" hidden="1" x14ac:dyDescent="0.15">
      <c r="C796" s="32"/>
    </row>
    <row r="797" spans="3:3" hidden="1" x14ac:dyDescent="0.15">
      <c r="C797" s="32"/>
    </row>
    <row r="798" spans="3:3" hidden="1" x14ac:dyDescent="0.15">
      <c r="C798" s="32"/>
    </row>
    <row r="799" spans="3:3" hidden="1" x14ac:dyDescent="0.15">
      <c r="C799" s="32"/>
    </row>
    <row r="800" spans="3:3" hidden="1" x14ac:dyDescent="0.15">
      <c r="C800" s="32"/>
    </row>
    <row r="801" spans="3:3" hidden="1" x14ac:dyDescent="0.15">
      <c r="C801" s="32"/>
    </row>
    <row r="802" spans="3:3" hidden="1" x14ac:dyDescent="0.15">
      <c r="C802" s="32"/>
    </row>
    <row r="803" spans="3:3" hidden="1" x14ac:dyDescent="0.15">
      <c r="C803" s="32"/>
    </row>
    <row r="804" spans="3:3" hidden="1" x14ac:dyDescent="0.15">
      <c r="C804" s="32"/>
    </row>
    <row r="805" spans="3:3" hidden="1" x14ac:dyDescent="0.15">
      <c r="C805" s="32"/>
    </row>
    <row r="806" spans="3:3" hidden="1" x14ac:dyDescent="0.15">
      <c r="C806" s="32"/>
    </row>
    <row r="807" spans="3:3" hidden="1" x14ac:dyDescent="0.15">
      <c r="C807" s="32"/>
    </row>
    <row r="808" spans="3:3" hidden="1" x14ac:dyDescent="0.15">
      <c r="C808" s="32"/>
    </row>
    <row r="809" spans="3:3" hidden="1" x14ac:dyDescent="0.15">
      <c r="C809" s="32"/>
    </row>
    <row r="810" spans="3:3" hidden="1" x14ac:dyDescent="0.15">
      <c r="C810" s="32"/>
    </row>
    <row r="811" spans="3:3" hidden="1" x14ac:dyDescent="0.15">
      <c r="C811" s="32"/>
    </row>
    <row r="812" spans="3:3" hidden="1" x14ac:dyDescent="0.15">
      <c r="C812" s="32"/>
    </row>
    <row r="813" spans="3:3" hidden="1" x14ac:dyDescent="0.15">
      <c r="C813" s="32"/>
    </row>
    <row r="814" spans="3:3" hidden="1" x14ac:dyDescent="0.15">
      <c r="C814" s="32"/>
    </row>
    <row r="815" spans="3:3" hidden="1" x14ac:dyDescent="0.15">
      <c r="C815" s="32"/>
    </row>
    <row r="816" spans="3:3" hidden="1" x14ac:dyDescent="0.15">
      <c r="C816" s="32"/>
    </row>
    <row r="817" spans="3:3" hidden="1" x14ac:dyDescent="0.15">
      <c r="C817" s="32"/>
    </row>
    <row r="818" spans="3:3" hidden="1" x14ac:dyDescent="0.15">
      <c r="C818" s="32"/>
    </row>
    <row r="819" spans="3:3" hidden="1" x14ac:dyDescent="0.15">
      <c r="C819" s="32"/>
    </row>
    <row r="820" spans="3:3" hidden="1" x14ac:dyDescent="0.15">
      <c r="C820" s="32"/>
    </row>
    <row r="821" spans="3:3" hidden="1" x14ac:dyDescent="0.15">
      <c r="C821" s="32"/>
    </row>
    <row r="822" spans="3:3" hidden="1" x14ac:dyDescent="0.15">
      <c r="C822" s="32"/>
    </row>
    <row r="823" spans="3:3" hidden="1" x14ac:dyDescent="0.15">
      <c r="C823" s="32"/>
    </row>
    <row r="824" spans="3:3" hidden="1" x14ac:dyDescent="0.15">
      <c r="C824" s="32"/>
    </row>
    <row r="825" spans="3:3" hidden="1" x14ac:dyDescent="0.15">
      <c r="C825" s="32"/>
    </row>
    <row r="826" spans="3:3" hidden="1" x14ac:dyDescent="0.15">
      <c r="C826" s="32"/>
    </row>
    <row r="827" spans="3:3" hidden="1" x14ac:dyDescent="0.15">
      <c r="C827" s="32"/>
    </row>
    <row r="828" spans="3:3" hidden="1" x14ac:dyDescent="0.15">
      <c r="C828" s="32"/>
    </row>
    <row r="829" spans="3:3" hidden="1" x14ac:dyDescent="0.15">
      <c r="C829" s="32"/>
    </row>
    <row r="830" spans="3:3" hidden="1" x14ac:dyDescent="0.15">
      <c r="C830" s="32"/>
    </row>
    <row r="831" spans="3:3" hidden="1" x14ac:dyDescent="0.15">
      <c r="C831" s="32"/>
    </row>
    <row r="832" spans="3:3" hidden="1" x14ac:dyDescent="0.15">
      <c r="C832" s="32"/>
    </row>
    <row r="833" spans="3:3" hidden="1" x14ac:dyDescent="0.15">
      <c r="C833" s="32"/>
    </row>
    <row r="834" spans="3:3" hidden="1" x14ac:dyDescent="0.15">
      <c r="C834" s="32"/>
    </row>
    <row r="835" spans="3:3" hidden="1" x14ac:dyDescent="0.15">
      <c r="C835" s="32"/>
    </row>
    <row r="836" spans="3:3" hidden="1" x14ac:dyDescent="0.15">
      <c r="C836" s="32"/>
    </row>
    <row r="837" spans="3:3" hidden="1" x14ac:dyDescent="0.15">
      <c r="C837" s="32"/>
    </row>
    <row r="838" spans="3:3" hidden="1" x14ac:dyDescent="0.15">
      <c r="C838" s="32"/>
    </row>
    <row r="839" spans="3:3" hidden="1" x14ac:dyDescent="0.15">
      <c r="C839" s="32"/>
    </row>
    <row r="840" spans="3:3" hidden="1" x14ac:dyDescent="0.15">
      <c r="C840" s="32"/>
    </row>
    <row r="841" spans="3:3" hidden="1" x14ac:dyDescent="0.15">
      <c r="C841" s="32"/>
    </row>
    <row r="842" spans="3:3" hidden="1" x14ac:dyDescent="0.15">
      <c r="C842" s="32"/>
    </row>
    <row r="843" spans="3:3" hidden="1" x14ac:dyDescent="0.15">
      <c r="C843" s="32"/>
    </row>
    <row r="844" spans="3:3" hidden="1" x14ac:dyDescent="0.15">
      <c r="C844" s="32"/>
    </row>
    <row r="845" spans="3:3" hidden="1" x14ac:dyDescent="0.15">
      <c r="C845" s="32"/>
    </row>
    <row r="846" spans="3:3" hidden="1" x14ac:dyDescent="0.15">
      <c r="C846" s="32"/>
    </row>
    <row r="847" spans="3:3" hidden="1" x14ac:dyDescent="0.15">
      <c r="C847" s="32"/>
    </row>
    <row r="848" spans="3:3" hidden="1" x14ac:dyDescent="0.15">
      <c r="C848" s="32"/>
    </row>
    <row r="849" spans="3:3" hidden="1" x14ac:dyDescent="0.15">
      <c r="C849" s="32"/>
    </row>
    <row r="850" spans="3:3" hidden="1" x14ac:dyDescent="0.15">
      <c r="C850" s="32"/>
    </row>
    <row r="851" spans="3:3" hidden="1" x14ac:dyDescent="0.15">
      <c r="C851" s="32"/>
    </row>
    <row r="852" spans="3:3" hidden="1" x14ac:dyDescent="0.15">
      <c r="C852" s="32"/>
    </row>
    <row r="853" spans="3:3" hidden="1" x14ac:dyDescent="0.15">
      <c r="C853" s="32"/>
    </row>
    <row r="854" spans="3:3" hidden="1" x14ac:dyDescent="0.15">
      <c r="C854" s="32"/>
    </row>
    <row r="855" spans="3:3" hidden="1" x14ac:dyDescent="0.15">
      <c r="C855" s="32"/>
    </row>
    <row r="856" spans="3:3" hidden="1" x14ac:dyDescent="0.15">
      <c r="C856" s="32"/>
    </row>
    <row r="857" spans="3:3" hidden="1" x14ac:dyDescent="0.15">
      <c r="C857" s="32"/>
    </row>
    <row r="858" spans="3:3" hidden="1" x14ac:dyDescent="0.15">
      <c r="C858" s="32"/>
    </row>
    <row r="859" spans="3:3" hidden="1" x14ac:dyDescent="0.15">
      <c r="C859" s="32"/>
    </row>
    <row r="860" spans="3:3" hidden="1" x14ac:dyDescent="0.15">
      <c r="C860" s="32"/>
    </row>
    <row r="861" spans="3:3" hidden="1" x14ac:dyDescent="0.15">
      <c r="C861" s="32"/>
    </row>
    <row r="862" spans="3:3" hidden="1" x14ac:dyDescent="0.15">
      <c r="C862" s="32"/>
    </row>
    <row r="863" spans="3:3" hidden="1" x14ac:dyDescent="0.15">
      <c r="C863" s="32"/>
    </row>
    <row r="864" spans="3:3" hidden="1" x14ac:dyDescent="0.15">
      <c r="C864" s="32"/>
    </row>
    <row r="865" spans="3:3" hidden="1" x14ac:dyDescent="0.15">
      <c r="C865" s="32"/>
    </row>
    <row r="866" spans="3:3" hidden="1" x14ac:dyDescent="0.15">
      <c r="C866" s="32"/>
    </row>
    <row r="867" spans="3:3" hidden="1" x14ac:dyDescent="0.15">
      <c r="C867" s="32"/>
    </row>
    <row r="868" spans="3:3" hidden="1" x14ac:dyDescent="0.15">
      <c r="C868" s="32"/>
    </row>
    <row r="869" spans="3:3" hidden="1" x14ac:dyDescent="0.15">
      <c r="C869" s="32"/>
    </row>
    <row r="870" spans="3:3" hidden="1" x14ac:dyDescent="0.15">
      <c r="C870" s="32"/>
    </row>
    <row r="871" spans="3:3" hidden="1" x14ac:dyDescent="0.15">
      <c r="C871" s="32"/>
    </row>
    <row r="872" spans="3:3" hidden="1" x14ac:dyDescent="0.15">
      <c r="C872" s="32"/>
    </row>
    <row r="873" spans="3:3" hidden="1" x14ac:dyDescent="0.15">
      <c r="C873" s="32"/>
    </row>
    <row r="874" spans="3:3" hidden="1" x14ac:dyDescent="0.15">
      <c r="C874" s="32"/>
    </row>
    <row r="875" spans="3:3" hidden="1" x14ac:dyDescent="0.15">
      <c r="C875" s="32"/>
    </row>
    <row r="876" spans="3:3" hidden="1" x14ac:dyDescent="0.15">
      <c r="C876" s="32"/>
    </row>
    <row r="877" spans="3:3" hidden="1" x14ac:dyDescent="0.15">
      <c r="C877" s="32"/>
    </row>
    <row r="878" spans="3:3" hidden="1" x14ac:dyDescent="0.15">
      <c r="C878" s="32"/>
    </row>
    <row r="879" spans="3:3" hidden="1" x14ac:dyDescent="0.15">
      <c r="C879" s="32"/>
    </row>
    <row r="880" spans="3:3" hidden="1" x14ac:dyDescent="0.15">
      <c r="C880" s="32"/>
    </row>
    <row r="881" spans="3:3" hidden="1" x14ac:dyDescent="0.15">
      <c r="C881" s="32"/>
    </row>
    <row r="882" spans="3:3" hidden="1" x14ac:dyDescent="0.15">
      <c r="C882" s="32"/>
    </row>
    <row r="883" spans="3:3" hidden="1" x14ac:dyDescent="0.15">
      <c r="C883" s="32"/>
    </row>
    <row r="884" spans="3:3" hidden="1" x14ac:dyDescent="0.15">
      <c r="C884" s="32"/>
    </row>
    <row r="885" spans="3:3" hidden="1" x14ac:dyDescent="0.15">
      <c r="C885" s="32"/>
    </row>
    <row r="886" spans="3:3" hidden="1" x14ac:dyDescent="0.15">
      <c r="C886" s="32"/>
    </row>
    <row r="887" spans="3:3" hidden="1" x14ac:dyDescent="0.15">
      <c r="C887" s="32"/>
    </row>
    <row r="888" spans="3:3" hidden="1" x14ac:dyDescent="0.15">
      <c r="C888" s="32"/>
    </row>
    <row r="889" spans="3:3" hidden="1" x14ac:dyDescent="0.15">
      <c r="C889" s="32"/>
    </row>
    <row r="890" spans="3:3" hidden="1" x14ac:dyDescent="0.15">
      <c r="C890" s="32"/>
    </row>
    <row r="891" spans="3:3" hidden="1" x14ac:dyDescent="0.15">
      <c r="C891" s="32"/>
    </row>
    <row r="892" spans="3:3" hidden="1" x14ac:dyDescent="0.15">
      <c r="C892" s="32"/>
    </row>
    <row r="893" spans="3:3" hidden="1" x14ac:dyDescent="0.15">
      <c r="C893" s="32"/>
    </row>
    <row r="894" spans="3:3" hidden="1" x14ac:dyDescent="0.15">
      <c r="C894" s="32"/>
    </row>
    <row r="895" spans="3:3" hidden="1" x14ac:dyDescent="0.15">
      <c r="C895" s="32"/>
    </row>
    <row r="896" spans="3:3" hidden="1" x14ac:dyDescent="0.15">
      <c r="C896" s="32"/>
    </row>
    <row r="897" spans="3:3" hidden="1" x14ac:dyDescent="0.15">
      <c r="C897" s="32"/>
    </row>
    <row r="898" spans="3:3" hidden="1" x14ac:dyDescent="0.15">
      <c r="C898" s="32"/>
    </row>
    <row r="899" spans="3:3" hidden="1" x14ac:dyDescent="0.15">
      <c r="C899" s="32"/>
    </row>
    <row r="900" spans="3:3" hidden="1" x14ac:dyDescent="0.15">
      <c r="C900" s="32"/>
    </row>
    <row r="901" spans="3:3" hidden="1" x14ac:dyDescent="0.15">
      <c r="C901" s="32"/>
    </row>
    <row r="902" spans="3:3" hidden="1" x14ac:dyDescent="0.15">
      <c r="C902" s="32"/>
    </row>
    <row r="903" spans="3:3" hidden="1" x14ac:dyDescent="0.15">
      <c r="C903" s="32"/>
    </row>
    <row r="904" spans="3:3" hidden="1" x14ac:dyDescent="0.15">
      <c r="C904" s="32"/>
    </row>
    <row r="905" spans="3:3" hidden="1" x14ac:dyDescent="0.15">
      <c r="C905" s="32"/>
    </row>
    <row r="906" spans="3:3" hidden="1" x14ac:dyDescent="0.15">
      <c r="C906" s="32"/>
    </row>
    <row r="907" spans="3:3" hidden="1" x14ac:dyDescent="0.15">
      <c r="C907" s="32"/>
    </row>
    <row r="908" spans="3:3" hidden="1" x14ac:dyDescent="0.15">
      <c r="C908" s="32"/>
    </row>
    <row r="909" spans="3:3" hidden="1" x14ac:dyDescent="0.15">
      <c r="C909" s="32"/>
    </row>
    <row r="910" spans="3:3" hidden="1" x14ac:dyDescent="0.15">
      <c r="C910" s="32"/>
    </row>
    <row r="911" spans="3:3" hidden="1" x14ac:dyDescent="0.15">
      <c r="C911" s="32"/>
    </row>
    <row r="912" spans="3:3" hidden="1" x14ac:dyDescent="0.15">
      <c r="C912" s="32"/>
    </row>
    <row r="913" spans="3:3" hidden="1" x14ac:dyDescent="0.15">
      <c r="C913" s="32"/>
    </row>
    <row r="914" spans="3:3" hidden="1" x14ac:dyDescent="0.15">
      <c r="C914" s="32"/>
    </row>
    <row r="915" spans="3:3" hidden="1" x14ac:dyDescent="0.15">
      <c r="C915" s="32"/>
    </row>
    <row r="916" spans="3:3" hidden="1" x14ac:dyDescent="0.15">
      <c r="C916" s="32"/>
    </row>
    <row r="917" spans="3:3" hidden="1" x14ac:dyDescent="0.15">
      <c r="C917" s="32"/>
    </row>
    <row r="918" spans="3:3" hidden="1" x14ac:dyDescent="0.15">
      <c r="C918" s="32"/>
    </row>
    <row r="919" spans="3:3" hidden="1" x14ac:dyDescent="0.15">
      <c r="C919" s="32"/>
    </row>
    <row r="920" spans="3:3" hidden="1" x14ac:dyDescent="0.15">
      <c r="C920" s="32"/>
    </row>
    <row r="921" spans="3:3" hidden="1" x14ac:dyDescent="0.15">
      <c r="C921" s="32"/>
    </row>
    <row r="922" spans="3:3" hidden="1" x14ac:dyDescent="0.15">
      <c r="C922" s="32"/>
    </row>
    <row r="923" spans="3:3" hidden="1" x14ac:dyDescent="0.15">
      <c r="C923" s="32"/>
    </row>
    <row r="924" spans="3:3" hidden="1" x14ac:dyDescent="0.15">
      <c r="C924" s="32"/>
    </row>
    <row r="925" spans="3:3" hidden="1" x14ac:dyDescent="0.15">
      <c r="C925" s="32"/>
    </row>
    <row r="926" spans="3:3" hidden="1" x14ac:dyDescent="0.15">
      <c r="C926" s="32"/>
    </row>
    <row r="927" spans="3:3" hidden="1" x14ac:dyDescent="0.15">
      <c r="C927" s="32"/>
    </row>
    <row r="928" spans="3:3" hidden="1" x14ac:dyDescent="0.15">
      <c r="C928" s="32"/>
    </row>
    <row r="929" spans="3:3" hidden="1" x14ac:dyDescent="0.15">
      <c r="C929" s="32"/>
    </row>
    <row r="930" spans="3:3" hidden="1" x14ac:dyDescent="0.15">
      <c r="C930" s="32"/>
    </row>
    <row r="931" spans="3:3" hidden="1" x14ac:dyDescent="0.15">
      <c r="C931" s="32"/>
    </row>
    <row r="932" spans="3:3" hidden="1" x14ac:dyDescent="0.15">
      <c r="C932" s="32"/>
    </row>
    <row r="933" spans="3:3" hidden="1" x14ac:dyDescent="0.15">
      <c r="C933" s="32"/>
    </row>
    <row r="934" spans="3:3" hidden="1" x14ac:dyDescent="0.15">
      <c r="C934" s="32"/>
    </row>
    <row r="935" spans="3:3" hidden="1" x14ac:dyDescent="0.15">
      <c r="C935" s="32"/>
    </row>
    <row r="936" spans="3:3" hidden="1" x14ac:dyDescent="0.15">
      <c r="C936" s="32"/>
    </row>
    <row r="937" spans="3:3" hidden="1" x14ac:dyDescent="0.15">
      <c r="C937" s="32"/>
    </row>
    <row r="938" spans="3:3" hidden="1" x14ac:dyDescent="0.15">
      <c r="C938" s="32"/>
    </row>
    <row r="939" spans="3:3" hidden="1" x14ac:dyDescent="0.15">
      <c r="C939" s="32"/>
    </row>
    <row r="940" spans="3:3" hidden="1" x14ac:dyDescent="0.15">
      <c r="C940" s="32"/>
    </row>
    <row r="941" spans="3:3" hidden="1" x14ac:dyDescent="0.15">
      <c r="C941" s="32"/>
    </row>
    <row r="942" spans="3:3" hidden="1" x14ac:dyDescent="0.15">
      <c r="C942" s="32"/>
    </row>
    <row r="943" spans="3:3" hidden="1" x14ac:dyDescent="0.15">
      <c r="C943" s="32"/>
    </row>
    <row r="944" spans="3:3" hidden="1" x14ac:dyDescent="0.15">
      <c r="C944" s="32"/>
    </row>
    <row r="945" spans="3:3" hidden="1" x14ac:dyDescent="0.15">
      <c r="C945" s="32"/>
    </row>
    <row r="946" spans="3:3" hidden="1" x14ac:dyDescent="0.15">
      <c r="C946" s="32"/>
    </row>
    <row r="947" spans="3:3" hidden="1" x14ac:dyDescent="0.15">
      <c r="C947" s="32"/>
    </row>
    <row r="948" spans="3:3" hidden="1" x14ac:dyDescent="0.15">
      <c r="C948" s="32"/>
    </row>
    <row r="949" spans="3:3" hidden="1" x14ac:dyDescent="0.15">
      <c r="C949" s="32"/>
    </row>
    <row r="950" spans="3:3" hidden="1" x14ac:dyDescent="0.15">
      <c r="C950" s="32"/>
    </row>
    <row r="951" spans="3:3" hidden="1" x14ac:dyDescent="0.15">
      <c r="C951" s="32"/>
    </row>
    <row r="952" spans="3:3" hidden="1" x14ac:dyDescent="0.15">
      <c r="C952" s="32"/>
    </row>
    <row r="953" spans="3:3" hidden="1" x14ac:dyDescent="0.15">
      <c r="C953" s="32"/>
    </row>
    <row r="954" spans="3:3" hidden="1" x14ac:dyDescent="0.15">
      <c r="C954" s="32"/>
    </row>
    <row r="955" spans="3:3" hidden="1" x14ac:dyDescent="0.15">
      <c r="C955" s="32"/>
    </row>
    <row r="956" spans="3:3" hidden="1" x14ac:dyDescent="0.15">
      <c r="C956" s="32"/>
    </row>
    <row r="957" spans="3:3" hidden="1" x14ac:dyDescent="0.15">
      <c r="C957" s="32"/>
    </row>
    <row r="958" spans="3:3" hidden="1" x14ac:dyDescent="0.15">
      <c r="C958" s="32"/>
    </row>
    <row r="959" spans="3:3" hidden="1" x14ac:dyDescent="0.15">
      <c r="C959" s="32"/>
    </row>
    <row r="960" spans="3:3" hidden="1" x14ac:dyDescent="0.15">
      <c r="C960" s="32"/>
    </row>
    <row r="961" spans="3:3" hidden="1" x14ac:dyDescent="0.15">
      <c r="C961" s="32"/>
    </row>
    <row r="962" spans="3:3" hidden="1" x14ac:dyDescent="0.15">
      <c r="C962" s="32"/>
    </row>
    <row r="963" spans="3:3" hidden="1" x14ac:dyDescent="0.15">
      <c r="C963" s="32"/>
    </row>
    <row r="964" spans="3:3" hidden="1" x14ac:dyDescent="0.15">
      <c r="C964" s="32"/>
    </row>
    <row r="965" spans="3:3" hidden="1" x14ac:dyDescent="0.15">
      <c r="C965" s="32"/>
    </row>
    <row r="966" spans="3:3" hidden="1" x14ac:dyDescent="0.15">
      <c r="C966" s="32"/>
    </row>
    <row r="967" spans="3:3" hidden="1" x14ac:dyDescent="0.15">
      <c r="C967" s="32"/>
    </row>
    <row r="968" spans="3:3" hidden="1" x14ac:dyDescent="0.15">
      <c r="C968" s="32"/>
    </row>
    <row r="969" spans="3:3" hidden="1" x14ac:dyDescent="0.15">
      <c r="C969" s="32"/>
    </row>
    <row r="970" spans="3:3" hidden="1" x14ac:dyDescent="0.15">
      <c r="C970" s="32"/>
    </row>
    <row r="971" spans="3:3" hidden="1" x14ac:dyDescent="0.15">
      <c r="C971" s="32"/>
    </row>
    <row r="972" spans="3:3" hidden="1" x14ac:dyDescent="0.15">
      <c r="C972" s="32"/>
    </row>
    <row r="973" spans="3:3" hidden="1" x14ac:dyDescent="0.15">
      <c r="C973" s="32"/>
    </row>
    <row r="974" spans="3:3" hidden="1" x14ac:dyDescent="0.15">
      <c r="C974" s="32"/>
    </row>
    <row r="975" spans="3:3" hidden="1" x14ac:dyDescent="0.15">
      <c r="C975" s="32"/>
    </row>
    <row r="976" spans="3:3" hidden="1" x14ac:dyDescent="0.15">
      <c r="C976" s="32"/>
    </row>
    <row r="977" spans="3:3" hidden="1" x14ac:dyDescent="0.15">
      <c r="C977" s="32"/>
    </row>
    <row r="978" spans="3:3" hidden="1" x14ac:dyDescent="0.15">
      <c r="C978" s="32"/>
    </row>
    <row r="979" spans="3:3" hidden="1" x14ac:dyDescent="0.15">
      <c r="C979" s="32"/>
    </row>
    <row r="980" spans="3:3" hidden="1" x14ac:dyDescent="0.15">
      <c r="C980" s="32"/>
    </row>
    <row r="981" spans="3:3" hidden="1" x14ac:dyDescent="0.15">
      <c r="C981" s="32"/>
    </row>
    <row r="982" spans="3:3" hidden="1" x14ac:dyDescent="0.15">
      <c r="C982" s="32"/>
    </row>
    <row r="983" spans="3:3" hidden="1" x14ac:dyDescent="0.15">
      <c r="C983" s="32"/>
    </row>
    <row r="984" spans="3:3" hidden="1" x14ac:dyDescent="0.15">
      <c r="C984" s="32"/>
    </row>
    <row r="985" spans="3:3" hidden="1" x14ac:dyDescent="0.15">
      <c r="C985" s="32"/>
    </row>
    <row r="986" spans="3:3" hidden="1" x14ac:dyDescent="0.15">
      <c r="C986" s="32"/>
    </row>
    <row r="987" spans="3:3" hidden="1" x14ac:dyDescent="0.15">
      <c r="C987" s="32"/>
    </row>
  </sheetData>
  <sheetProtection algorithmName="SHA-512" hashValue="KiyGq31mxk2EfqlJ44oIiwS3PQE7oNC+j13KsfLmfMpy4NQhx+SQhh6RPXEQA1I3exF9WPH8nfDUJm/jdKethQ==" saltValue="qi2LBeL2BSzyMFtLFCnI6Q==" spinCount="100000" sheet="1" objects="1" scenarios="1"/>
  <mergeCells count="24">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 ref="B20:D20"/>
    <mergeCell ref="B21:D21"/>
    <mergeCell ref="B10:D10"/>
    <mergeCell ref="B5:D5"/>
    <mergeCell ref="B6:D6"/>
    <mergeCell ref="B7:D7"/>
    <mergeCell ref="B12:D12"/>
    <mergeCell ref="B8:D8"/>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FR193"/>
  <sheetViews>
    <sheetView showGridLines="0" tabSelected="1" topLeftCell="A6" zoomScaleNormal="100" zoomScalePageLayoutView="96" workbookViewId="0">
      <selection activeCell="O31" sqref="O31"/>
    </sheetView>
  </sheetViews>
  <sheetFormatPr baseColWidth="10" defaultColWidth="0" defaultRowHeight="12" zeroHeight="1" x14ac:dyDescent="0.15"/>
  <cols>
    <col min="1" max="1" width="1.6640625" style="4" customWidth="1"/>
    <col min="2" max="2" width="11.6640625" style="4" customWidth="1"/>
    <col min="3" max="3" width="13.5" style="4" customWidth="1"/>
    <col min="4" max="4" width="52.5" style="4" customWidth="1"/>
    <col min="5" max="5" width="1.6640625" style="4" customWidth="1"/>
    <col min="6" max="6" width="51.1640625" style="4" customWidth="1"/>
    <col min="7" max="8" width="11.1640625" style="213" customWidth="1"/>
    <col min="9" max="9" width="11.6640625" style="213" customWidth="1"/>
    <col min="10" max="10" width="8.6640625" style="4" customWidth="1"/>
    <col min="11" max="12" width="21.5" style="4" customWidth="1"/>
    <col min="13" max="13" width="2.83203125" style="4" customWidth="1"/>
    <col min="14" max="15" width="2.83203125" style="8" customWidth="1"/>
    <col min="16" max="16" width="5.33203125" style="8" hidden="1" customWidth="1"/>
    <col min="17" max="17" width="6" style="8" hidden="1" customWidth="1"/>
    <col min="18" max="18" width="2.33203125" style="8" hidden="1" customWidth="1"/>
    <col min="19" max="19" width="24.6640625" style="8" hidden="1" customWidth="1"/>
    <col min="20" max="31" width="2.83203125" style="8" hidden="1" customWidth="1"/>
    <col min="32" max="16384" width="2.83203125" style="4" hidden="1"/>
  </cols>
  <sheetData>
    <row r="1" spans="1:174" ht="9.5" customHeight="1" x14ac:dyDescent="0.15">
      <c r="A1" s="1"/>
      <c r="B1" s="2"/>
      <c r="C1" s="2"/>
      <c r="D1" s="84"/>
      <c r="E1" s="2"/>
      <c r="F1" s="2"/>
      <c r="G1" s="206"/>
      <c r="H1" s="206"/>
      <c r="I1" s="206"/>
      <c r="J1" s="2"/>
      <c r="K1" s="2"/>
      <c r="L1" s="2"/>
      <c r="M1" s="3"/>
    </row>
    <row r="2" spans="1:174" ht="44" customHeight="1" x14ac:dyDescent="0.15">
      <c r="A2" s="5"/>
      <c r="B2" s="59"/>
      <c r="C2" s="58"/>
      <c r="D2" s="367" t="s">
        <v>1357</v>
      </c>
      <c r="E2" s="368"/>
      <c r="F2" s="368"/>
      <c r="G2" s="368"/>
      <c r="H2" s="368"/>
      <c r="I2" s="368"/>
      <c r="J2" s="368"/>
      <c r="K2" s="368"/>
      <c r="L2" s="369"/>
      <c r="M2" s="85"/>
      <c r="P2" s="8" t="str">
        <f>IF(Declaration!$I$4="English",Languages!A611,IF(Declaration!$I$4="French",Languages!B611,IF(Declaration!$I$4="Spanish",Languages!C611,IF(Declaration!$I$4="German",Languages!D611,IF(Declaration!$I$4="Chinese",Languages!E611,IF(Declaration!$I$4="Japanese",Languages!F611,IF(Declaration!$I$4="Portugese",Languages!G611)))))))</f>
        <v>Yes</v>
      </c>
      <c r="Q2" s="8" t="str">
        <f>IF(Declaration!$I$4="English",Languages!A613,IF(Declaration!$I$4="French",Languages!B613,IF(Declaration!$I$4="Spanish",Languages!C613,IF(Declaration!$I$4="German",Languages!D613,IF(Declaration!$I$4="Chinese",Languages!E613,IF(Declaration!$I$4="Japanese",Languages!F613,IF(Declaration!$I$4="Portugese",Languages!G613)))))))</f>
        <v>URL</v>
      </c>
      <c r="R2" s="8" t="str">
        <f>IF(Declaration!$I$4="English",Languages!A611,IF(Declaration!$I$4="French",Languages!B611,IF(Declaration!$I$4="Spanish",Languages!C611,IF(Declaration!$I$4="German",Languages!D611,IF(Declaration!$I$4="Chinese",Languages!E611,IF(Declaration!$I$4="Japanese",Languages!F611,IF(Declaration!$I$4="Portugese",Languages!G611)))))))</f>
        <v>Yes</v>
      </c>
      <c r="S2" s="8" t="str">
        <f>IF(Declaration!$I$4="English",Languages!A611,IF(Declaration!$I$4="French",Languages!B611,IF(Declaration!$I$4="Spanish",Languages!C611,IF(Declaration!$I$4="German",Languages!D611,IF(Declaration!$I$4="Chinese",Languages!E611,IF(Declaration!$I$4="Japanese",Languages!F611,IF(Declaration!$I$4="Portugese",Languages!G611)))))))</f>
        <v>Yes</v>
      </c>
      <c r="T2" s="8" t="str">
        <f>IF(Declaration!$I$4="English",Languages!A611,IF(Declaration!$I$4="French",Languages!B611,IF(Declaration!$I$4="Spanish",Languages!C611,IF(Declaration!$I$4="German",Languages!D611,IF(Declaration!$I$4="Chinese",Languages!E611,IF(Declaration!$I$4="Japanese",Languages!F611,IF(Declaration!$I$4="Portugese",Languages!G611)))))))</f>
        <v>Yes</v>
      </c>
      <c r="U2" s="8" t="str">
        <f>T2</f>
        <v>Yes</v>
      </c>
      <c r="V2" s="8" t="str">
        <f>U2</f>
        <v>Yes</v>
      </c>
      <c r="W2" s="8" t="str">
        <f>T2</f>
        <v>Yes</v>
      </c>
      <c r="X2" s="8" t="str">
        <f>W2</f>
        <v>Yes</v>
      </c>
      <c r="Y2" s="8" t="str">
        <f>IF(Declaration!$I$4="English",Languages!A626,IF(Declaration!$I$4="French",Languages!B626,IF(Declaration!$I$4="Spanish",Languages!C626,IF(Declaration!$I$4="German",Languages!D626,IF(Declaration!$I$4="Chinese",Languages!E626,IF(Declaration!$I$4="Japanese",Languages!F626,IF(Declaration!$I$4="Portugese",Languages!G626)))))))</f>
        <v xml:space="preserve">Yes, and this applies to all workers whether required by law or by contract </v>
      </c>
      <c r="Z2" s="8" t="str">
        <f>T2</f>
        <v>Yes</v>
      </c>
      <c r="AA2" s="8" t="str">
        <f>IF(Declaration!$I$4="English",Languages!A628,IF(Declaration!$I$4="French",Languages!B628,IF(Declaration!$I$4="Spanish",Languages!C628,IF(Declaration!$I$4="German",Languages!D628,IF(Declaration!$I$4="Chinese",Languages!E628,IF(Declaration!$I$4="Japanese",Languages!F628,IF(Declaration!$I$4="Portugese",Languages!G628)))))))</f>
        <v>Yes, broadly and/or only when required by law or by contract</v>
      </c>
      <c r="AB2" s="8" t="str">
        <f>T2</f>
        <v>Yes</v>
      </c>
      <c r="AC2" s="8" t="str">
        <f>T2</f>
        <v>Yes</v>
      </c>
      <c r="AD2" s="8" t="str">
        <f>T2</f>
        <v>Yes</v>
      </c>
      <c r="AE2" s="8" t="str">
        <f>T2</f>
        <v>Yes</v>
      </c>
      <c r="AF2" s="8" t="str">
        <f t="shared" ref="AF2:AF3" si="0">AE2</f>
        <v>Yes</v>
      </c>
      <c r="AG2" s="4" t="str">
        <f t="shared" ref="AG2:AG3" si="1">AE2</f>
        <v>Yes</v>
      </c>
      <c r="AH2" s="4" t="str">
        <f t="shared" ref="AH2:AH3" si="2">AE2</f>
        <v>Yes</v>
      </c>
      <c r="AI2" s="4" t="str">
        <f>AE2</f>
        <v>Yes</v>
      </c>
      <c r="AJ2" s="4" t="str">
        <f>P2</f>
        <v>Yes</v>
      </c>
      <c r="AK2" s="4" t="str">
        <f>P2</f>
        <v>Yes</v>
      </c>
    </row>
    <row r="3" spans="1:174" ht="10.25" customHeight="1" x14ac:dyDescent="0.15">
      <c r="A3" s="5"/>
      <c r="B3" s="6"/>
      <c r="C3" s="6"/>
      <c r="D3" s="2"/>
      <c r="E3" s="6"/>
      <c r="F3" s="6"/>
      <c r="G3" s="207"/>
      <c r="H3" s="207"/>
      <c r="I3" s="207"/>
      <c r="J3" s="6"/>
      <c r="K3" s="6"/>
      <c r="L3" s="6"/>
      <c r="M3" s="7"/>
      <c r="P3" s="8" t="str">
        <f>IF(Declaration!$I$4="English",Languages!A612,IF(Declaration!$I$4="French",Languages!B612,IF(Declaration!$I$4="Spanish",Languages!C612,IF(Declaration!$I$4="German",Languages!D612,IF(Declaration!$I$4="Chinese",Languages!E612,IF(Declaration!$I$4="Japanese",Languages!F612,IF(Declaration!$I$4="Portugese",Languages!G612)))))))</f>
        <v>No</v>
      </c>
      <c r="Q3" s="8" t="str">
        <f>IF(Declaration!$I$4="English",Languages!A614,IF(Declaration!$I$4="French",Languages!B614,IF(Declaration!$I$4="Spanish",Languages!C614,IF(Declaration!$I$4="German",Languages!D614,IF(Declaration!$I$4="Chinese",Languages!E614,IF(Declaration!$I$4="Japanese",Languages!F614,IF(Declaration!$I$4="Portugese",Languages!G614)))))))</f>
        <v>File</v>
      </c>
      <c r="R3" s="8" t="str">
        <f>IF(Declaration!$I$4="English",Languages!A612,IF(Declaration!$I$4="French",Languages!B612,IF(Declaration!$I$4="Spanish",Languages!C612,IF(Declaration!$I$4="German",Languages!D612,IF(Declaration!$I$4="Chinese",Languages!E612,IF(Declaration!$I$4="Japanese",Languages!F612,IF(Declaration!$I$4="Portugese",Languages!G612)))))))</f>
        <v>No</v>
      </c>
      <c r="S3" s="8" t="str">
        <f>IF(Declaration!$I$4="English",Languages!A612,IF(Declaration!$I$4="French",Languages!B612,IF(Declaration!$I$4="Spanish",Languages!C612,IF(Declaration!$I$4="German",Languages!D612,IF(Declaration!$I$4="Chinese",Languages!E612,IF(Declaration!$I$4="Japanese",Languages!F612,IF(Declaration!$I$4="Portugese",Languages!G612)))))))</f>
        <v>No</v>
      </c>
      <c r="T3" s="8" t="str">
        <f>IF(Declaration!$I$4="English",Languages!A612,IF(Declaration!$I$4="French",Languages!B612,IF(Declaration!$I$4="Spanish",Languages!C612,IF(Declaration!$I$4="German",Languages!D612,IF(Declaration!$I$4="Chinese",Languages!E612,IF(Declaration!$I$4="Japanese",Languages!F612,IF(Declaration!$I$4="Portugese",Languages!G612)))))))</f>
        <v>No</v>
      </c>
      <c r="U3" s="8" t="str">
        <f>T3</f>
        <v>No</v>
      </c>
      <c r="V3" s="8" t="str">
        <f>U3</f>
        <v>No</v>
      </c>
      <c r="W3" s="8" t="str">
        <f>T3</f>
        <v>No</v>
      </c>
      <c r="X3" s="8" t="str">
        <f>W3</f>
        <v>No</v>
      </c>
      <c r="Y3" s="8" t="str">
        <f>IF(Declaration!$I$4="English",Languages!A627,IF(Declaration!$I$4="French",Languages!B627,IF(Declaration!$I$4="Spanish",Languages!C627,IF(Declaration!$I$4="German",Languages!D627,IF(Declaration!$I$4="Chinese",Languages!E627,IF(Declaration!$I$4="Japanese",Languages!F627,IF(Declaration!$I$4="Portugese",Languages!G627)))))))</f>
        <v xml:space="preserve">Yes, but only when required by law or by contract </v>
      </c>
      <c r="Z3" s="8" t="str">
        <f>IF(Declaration!$I$4="English",Languages!A615,IF(Declaration!$I$4="French",Languages!B615,IF(Declaration!$I$4="Spanish",Languages!C615,IF(Declaration!$I$4="German",Languages!D615,IF(Declaration!$I$4="Chinese",Languages!E615,IF(Declaration!$I$4="Japanese",Languages!F615,IF(Declaration!$I$4="Portugese",Languages!G615)))))))</f>
        <v xml:space="preserve">No, our recruiters do not hire subcontractors to recruit workers </v>
      </c>
      <c r="AA3" s="8" t="str">
        <f>AB3</f>
        <v>No</v>
      </c>
      <c r="AB3" s="8" t="str">
        <f>T3</f>
        <v>No</v>
      </c>
      <c r="AC3" s="8" t="str">
        <f>T3</f>
        <v>No</v>
      </c>
      <c r="AD3" s="8" t="str">
        <f>T3</f>
        <v>No</v>
      </c>
      <c r="AE3" s="8" t="str">
        <f>T3</f>
        <v>No</v>
      </c>
      <c r="AF3" s="8" t="str">
        <f t="shared" si="0"/>
        <v>No</v>
      </c>
      <c r="AG3" s="4" t="str">
        <f t="shared" si="1"/>
        <v>No</v>
      </c>
      <c r="AH3" s="4" t="str">
        <f t="shared" si="2"/>
        <v>No</v>
      </c>
      <c r="AI3" s="4" t="str">
        <f>AE3</f>
        <v>No</v>
      </c>
      <c r="AJ3" s="4" t="str">
        <f>P3</f>
        <v>No</v>
      </c>
      <c r="AK3" s="4" t="str">
        <f>P3</f>
        <v>No</v>
      </c>
    </row>
    <row r="4" spans="1:174" ht="67.25" customHeight="1" x14ac:dyDescent="0.15">
      <c r="A4" s="5"/>
      <c r="B4" s="374"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75"/>
      <c r="D4" s="375"/>
      <c r="E4" s="375"/>
      <c r="F4" s="375"/>
      <c r="G4" s="376" t="str">
        <f>IF(Declaration!$I$4="English",Languages!A640,IF(Declaration!$I$4="French",Languages!B640,IF(Declaration!$I$4="Spanish",Languages!C640,IF(Declaration!$I$4="German",Languages!D640,IF(Declaration!$I$4="Chinese",Languages!E640,IF(Declaration!$I$4="Japanese",Languages!F640,IF(Declaration!$I$4="Portugese",Languages!G640)))))))</f>
        <v>Choose your language:</v>
      </c>
      <c r="H4" s="376"/>
      <c r="I4" s="216" t="s">
        <v>189</v>
      </c>
      <c r="J4" s="373"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73"/>
      <c r="L4" s="163">
        <v>3.1</v>
      </c>
      <c r="M4" s="91"/>
      <c r="R4" s="8"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S4" s="8" t="str">
        <f>IF(Declaration!$I$4="English",Languages!A618,IF(Declaration!$I$4="French",Languages!B618,IF(Declaration!$I$4="Spanish",Languages!C618,IF(Declaration!$I$4="German",Languages!D618,IF(Declaration!$I$4="Chinese",Languages!E618,IF(Declaration!$I$4="Japanese",Languages!F618,IF(Declaration!$I$4="Portugese",Languages!G618)))))))</f>
        <v>N/A - We do not hire foreign migrant workers</v>
      </c>
      <c r="T4" s="8"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U4" s="8" t="str">
        <f>IF(Declaration!$I$4="English",Languages!A620,IF(Declaration!$I$4="French",Languages!B620,IF(Declaration!$I$4="Spanish",Languages!C620,IF(Declaration!$I$4="German",Languages!D620,IF(Declaration!$I$4="Chinese",Languages!E620,IF(Declaration!$I$4="Japanese",Languages!F620,IF(Declaration!$I$4="Portugese",Languages!G620)))))))</f>
        <v>N/A - We do not provide or arrange housing</v>
      </c>
      <c r="V4" s="8"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8"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X4" s="8" t="str">
        <f>W5</f>
        <v>N/A - We do not work with any indirect suppliers</v>
      </c>
      <c r="Y4" s="8" t="str">
        <f>W3</f>
        <v>No</v>
      </c>
      <c r="Z4" s="8" t="str">
        <f>IF(Declaration!$I$4="English",Languages!A616,IF(Declaration!$I$4="French",Languages!B616,IF(Declaration!$I$4="Spanish",Languages!C616,IF(Declaration!$I$4="German",Languages!D616,IF(Declaration!$I$4="Chinese",Languages!E616,IF(Declaration!$I$4="Japanese",Languages!F616,IF(Declaration!$I$4="Portugese",Languages!G616)))))))</f>
        <v>We don't know if our recruiters hire subcontractors to recruit workers</v>
      </c>
      <c r="AB4" s="8" t="str">
        <f>IF(Declaration!$I$4="English",Languages!A623,IF(Declaration!$I$4="French",Languages!B623,IF(Declaration!$I$4="Spanish",Languages!C623,IF(Declaration!$I$4="German",Languages!D623,IF(Declaration!$I$4="Chinese",Languages!E623,IF(Declaration!$I$4="Japanese",Languages!F623,IF(Declaration!$I$4="Portugese",Languages!G623)))))))</f>
        <v>We do not work with any products suppliers</v>
      </c>
      <c r="AC4" s="8" t="str">
        <f>IF(Declaration!$I$4="English",Languages!A624,IF(Declaration!$I$4="French",Languages!B624,IF(Declaration!$I$4="Spanish",Languages!C624,IF(Declaration!$I$4="German",Languages!D624,IF(Declaration!$I$4="Chinese",Languages!E624,IF(Declaration!$I$4="Japanese",Languages!F624,IF(Declaration!$I$4="Portugese",Languages!G624)))))))</f>
        <v>We do not work with any services suppliers</v>
      </c>
      <c r="AD4" s="8" t="str">
        <f>Z3</f>
        <v xml:space="preserve">No, our recruiters do not hire subcontractors to recruit workers </v>
      </c>
      <c r="AE4" s="8" t="str">
        <f>IF(Declaration!$I$4="English",Languages!A629,IF(Declaration!$I$4="French",Languages!B629,IF(Declaration!$I$4="Spanish",Languages!C629,IF(Declaration!$I$4="German",Languages!D629,IF(Declaration!$I$4="Chinese",Languages!E629,IF(Declaration!$I$4="Japanese",Languages!F629,IF(Declaration!$I$4="Portugese",Languages!G629)))))))</f>
        <v>I don't know</v>
      </c>
      <c r="AF4" s="160"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G4" s="160"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H4" s="160" t="str">
        <f>IF(Declaration!$I$4="English",Languages!A625,IF(Declaration!$I$4="French",Languages!B625,IF(Declaration!$I$4="Spanish",Languages!C625,IF(Declaration!$I$4="German",Languages!D625,IF(Declaration!$I$4="Chinese",Languages!E625,IF(Declaration!$I$4="Japanese",Languages!F625,IF(Declaration!$I$4="Portugese",Languages!G625)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630,IF(Declaration!$I$4="French",Languages!B630,IF(Declaration!$I$4="Spanish",Languages!C630,IF(Declaration!$I$4="German",Languages!D630,IF(Declaration!$I$4="Chinese",Languages!E630,IF(Declaration!$I$4="Japanese",Languages!F630,IF(Declaration!$I$4="Portugese",Languages!G630)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row>
    <row r="5" spans="1:174" ht="9.5" customHeight="1" x14ac:dyDescent="0.15">
      <c r="A5" s="5"/>
      <c r="B5" s="6"/>
      <c r="C5" s="6"/>
      <c r="D5" s="6"/>
      <c r="E5" s="6"/>
      <c r="F5" s="6"/>
      <c r="G5" s="207"/>
      <c r="H5" s="207"/>
      <c r="I5" s="207"/>
      <c r="J5" s="6"/>
      <c r="K5" s="6"/>
      <c r="L5" s="6"/>
      <c r="M5" s="7"/>
      <c r="W5" s="8" t="str">
        <f>IF(Declaration!$I$4="English",Languages!A622,IF(Declaration!$I$4="French",Languages!B622,IF(Declaration!$I$4="Spanish",Languages!C622,IF(Declaration!$I$4="German",Languages!D622,IF(Declaration!$I$4="Chinese",Languages!E622,IF(Declaration!$I$4="Japanese",Languages!F622,IF(Declaration!$I$4="Portugese",Languages!G622)))))))</f>
        <v>N/A - We do not work with any indirect suppliers</v>
      </c>
      <c r="Z5" s="8"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AF5" s="8"/>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67.25" customHeight="1" x14ac:dyDescent="0.15">
      <c r="A6" s="5"/>
      <c r="B6" s="370"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and attach corresponding document(s)' column = please insert the direct URL to, or the file name(s) of, the documents supporting your answers wherever supporting documentation is required.
'Comments' column = please insert any comments, if desired. This field is optional.
'Goods scope' field = identifies the goods covered by this declaration. This selection applies to the goods-specific questions in the STRT. The 'goods scope' is normally defined for you by your customer. The 'goods scope' can cover between zero and five goods. Service providers can select N/A for this section of the Declaration.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71"/>
      <c r="D6" s="371"/>
      <c r="E6" s="371"/>
      <c r="F6" s="371"/>
      <c r="G6" s="371"/>
      <c r="H6" s="371"/>
      <c r="I6" s="371"/>
      <c r="J6" s="371"/>
      <c r="K6" s="371"/>
      <c r="L6" s="372"/>
      <c r="M6" s="7"/>
      <c r="N6" s="8" t="s">
        <v>1186</v>
      </c>
      <c r="P6" s="177" t="str">
        <f>IF(Declaration!$I$4="English",Languages!$A79,IF(Declaration!$I$4="French",Languages!$B79,IF(Declaration!$I$4="Spanish",Languages!$C79,IF(Declaration!$I$4="German",Languages!$D79,IF(Declaration!$I$4="Chinese",Languages!$E79,IF(Declaration!$I$4="Japanese",Languages!$F79,IF(Declaration!$I$4="Portugese",Languages!$G79)))))))</f>
        <v>1-100</v>
      </c>
      <c r="Q6" s="177" t="str">
        <f>IF(Declaration!$I$4="English",Languages!$A80,IF(Declaration!$I$4="French",Languages!$B80,IF(Declaration!$I$4="Spanish",Languages!$C80,IF(Declaration!$I$4="German",Languages!$D80,IF(Declaration!$I$4="Chinese",Languages!$E80,IF(Declaration!$I$4="Japanese",Languages!$F80,IF(Declaration!$I$4="Portugese",Languages!$G80)))))))</f>
        <v>101-1,000</v>
      </c>
      <c r="R6" s="177" t="str">
        <f>IF(Declaration!$I$4="English",Languages!$A81,IF(Declaration!$I$4="French",Languages!$B81,IF(Declaration!$I$4="Spanish",Languages!$C81,IF(Declaration!$I$4="German",Languages!$D81,IF(Declaration!$I$4="Chinese",Languages!$E81,IF(Declaration!$I$4="Japanese",Languages!$F81,IF(Declaration!$I$4="Portugese",Languages!$G81)))))))</f>
        <v>1,001-2,000</v>
      </c>
      <c r="S6" s="177" t="str">
        <f>IF(Declaration!$I$4="English",Languages!$A82,IF(Declaration!$I$4="French",Languages!$B82,IF(Declaration!$I$4="Spanish",Languages!$C82,IF(Declaration!$I$4="German",Languages!$D82,IF(Declaration!$I$4="Chinese",Languages!$E82,IF(Declaration!$I$4="Japanese",Languages!$F82,IF(Declaration!$I$4="Portugese",Languages!$G82)))))))</f>
        <v>2,001-5,000</v>
      </c>
      <c r="T6" s="177" t="str">
        <f>IF(Declaration!$I$4="English",Languages!$A83,IF(Declaration!$I$4="French",Languages!$B83,IF(Declaration!$I$4="Spanish",Languages!$C83,IF(Declaration!$I$4="German",Languages!$D83,IF(Declaration!$I$4="Chinese",Languages!$E83,IF(Declaration!$I$4="Japanese",Languages!$F83,IF(Declaration!$I$4="Portugese",Languages!$G83)))))))</f>
        <v>5,001-10,000</v>
      </c>
      <c r="U6" s="177" t="str">
        <f>IF(Declaration!$I$4="English",Languages!$A84,IF(Declaration!$I$4="French",Languages!$B84,IF(Declaration!$I$4="Spanish",Languages!$C84,IF(Declaration!$I$4="German",Languages!$D84,IF(Declaration!$I$4="Chinese",Languages!$E84,IF(Declaration!$I$4="Japanese",Languages!$F84,IF(Declaration!$I$4="Portugese",Languages!$G84)))))))</f>
        <v>More than 10,000</v>
      </c>
      <c r="AF6" s="8"/>
    </row>
    <row r="7" spans="1:174" ht="9.5" customHeight="1" x14ac:dyDescent="0.15">
      <c r="A7" s="5"/>
      <c r="B7" s="6"/>
      <c r="C7" s="6"/>
      <c r="D7" s="6"/>
      <c r="E7" s="6"/>
      <c r="F7" s="6"/>
      <c r="G7" s="207"/>
      <c r="H7" s="207"/>
      <c r="I7" s="207"/>
      <c r="J7" s="6"/>
      <c r="K7" s="6"/>
      <c r="L7" s="6"/>
      <c r="M7" s="7"/>
      <c r="P7" s="177" t="str">
        <f>IF(Declaration!$I$4="English",Languages!$A684,IF(Declaration!$I$4="French",Languages!$B684,IF(Declaration!$I$4="Spanish",Languages!$C684,IF(Declaration!$I$4="German",Languages!$D684,IF(Declaration!$I$4="Chinese",Languages!$E684,IF(Declaration!$I$4="Japanese",Languages!$F684,IF(Declaration!$I$4="Portugese",Languages!$G684)))))))</f>
        <v>Bamboo</v>
      </c>
      <c r="Q7" s="177" t="str">
        <f>IF(Declaration!$I$4="English",Languages!$A685,IF(Declaration!$I$4="French",Languages!$B685,IF(Declaration!$I$4="Spanish",Languages!$C685,IF(Declaration!$I$4="German",Languages!$D685,IF(Declaration!$I$4="Chinese",Languages!$E685,IF(Declaration!$I$4="Japanese",Languages!$F685,IF(Declaration!$I$4="Portugese",Languages!$G685)))))))</f>
        <v>Bananas</v>
      </c>
      <c r="R7" s="177" t="str">
        <f>IF(Declaration!$I$4="English",Languages!$A686,IF(Declaration!$I$4="French",Languages!$B686,IF(Declaration!$I$4="Spanish",Languages!$C686,IF(Declaration!$I$4="German",Languages!$D686,IF(Declaration!$I$4="Chinese",Languages!$E686,IF(Declaration!$I$4="Japanese",Languages!$F686,IF(Declaration!$I$4="Portugese",Languages!$G686)))))))</f>
        <v>Beans</v>
      </c>
      <c r="S7" s="177" t="str">
        <f>IF(Declaration!$I$4="English",Languages!$A687,IF(Declaration!$I$4="French",Languages!$B687,IF(Declaration!$I$4="Spanish",Languages!$C687,IF(Declaration!$I$4="German",Languages!$D687,IF(Declaration!$I$4="Chinese",Languages!$E687,IF(Declaration!$I$4="Japanese",Languages!$F687,IF(Declaration!$I$4="Portugese",Languages!$G687)))))))</f>
        <v>Beans (green beans)</v>
      </c>
      <c r="T7" s="177" t="str">
        <f>IF(Declaration!$I$4="English",Languages!$A688,IF(Declaration!$I$4="French",Languages!$B688,IF(Declaration!$I$4="Spanish",Languages!$C688,IF(Declaration!$I$4="German",Languages!$D688,IF(Declaration!$I$4="Chinese",Languages!$E688,IF(Declaration!$I$4="Japanese",Languages!$F688,IF(Declaration!$I$4="Portugese",Languages!$G688)))))))</f>
        <v>Beans (green, soy, yellow)</v>
      </c>
      <c r="U7" s="177" t="str">
        <f>IF(Declaration!$I$4="English",Languages!$A689,IF(Declaration!$I$4="French",Languages!$B689,IF(Declaration!$I$4="Spanish",Languages!$C689,IF(Declaration!$I$4="German",Languages!$D689,IF(Declaration!$I$4="Chinese",Languages!$E689,IF(Declaration!$I$4="Japanese",Languages!$F689,IF(Declaration!$I$4="Portugese",Languages!$G689)))))))</f>
        <v>Blueberries</v>
      </c>
      <c r="V7" s="177" t="str">
        <f>IF(Declaration!$I$4="English",Languages!$A690,IF(Declaration!$I$4="French",Languages!$B690,IF(Declaration!$I$4="Spanish",Languages!$C690,IF(Declaration!$I$4="German",Languages!$D690,IF(Declaration!$I$4="Chinese",Languages!$E690,IF(Declaration!$I$4="Japanese",Languages!$F690,IF(Declaration!$I$4="Portugese",Languages!$G690)))))))</f>
        <v>Bovines</v>
      </c>
      <c r="W7" s="177" t="str">
        <f>IF(Declaration!$I$4="English",Languages!$A691,IF(Declaration!$I$4="French",Languages!$B691,IF(Declaration!$I$4="Spanish",Languages!$C691,IF(Declaration!$I$4="German",Languages!$D691,IF(Declaration!$I$4="Chinese",Languages!$E691,IF(Declaration!$I$4="Japanese",Languages!$F691,IF(Declaration!$I$4="Portugese",Languages!$G691)))))))</f>
        <v>Brazil Nuts/Chestnuts</v>
      </c>
      <c r="X7" s="177" t="str">
        <f>IF(Declaration!$I$4="English",Languages!$A692,IF(Declaration!$I$4="French",Languages!$B692,IF(Declaration!$I$4="Spanish",Languages!$C692,IF(Declaration!$I$4="German",Languages!$D692,IF(Declaration!$I$4="Chinese",Languages!$E692,IF(Declaration!$I$4="Japanese",Languages!$F692,IF(Declaration!$I$4="Portugese",Languages!$G692)))))))</f>
        <v>Broccoli</v>
      </c>
      <c r="Y7" s="177" t="str">
        <f>IF(Declaration!$I$4="English",Languages!$A693,IF(Declaration!$I$4="French",Languages!$B693,IF(Declaration!$I$4="Spanish",Languages!$C693,IF(Declaration!$I$4="German",Languages!$D693,IF(Declaration!$I$4="Chinese",Languages!$E693,IF(Declaration!$I$4="Japanese",Languages!$F693,IF(Declaration!$I$4="Portugese",Languages!$G693)))))))</f>
        <v>Cabbages</v>
      </c>
      <c r="Z7" s="177" t="str">
        <f>IF(Declaration!$I$4="English",Languages!$A694,IF(Declaration!$I$4="French",Languages!$B694,IF(Declaration!$I$4="Spanish",Languages!$C694,IF(Declaration!$I$4="German",Languages!$D694,IF(Declaration!$I$4="Chinese",Languages!$E694,IF(Declaration!$I$4="Japanese",Languages!$F694,IF(Declaration!$I$4="Portugese",Languages!$G694)))))))</f>
        <v>Carrots</v>
      </c>
      <c r="AA7" s="177" t="str">
        <f>IF(Declaration!$I$4="English",Languages!$A695,IF(Declaration!$I$4="French",Languages!$B695,IF(Declaration!$I$4="Spanish",Languages!$C695,IF(Declaration!$I$4="German",Languages!$D695,IF(Declaration!$I$4="Chinese",Languages!$E695,IF(Declaration!$I$4="Japanese",Languages!$F695,IF(Declaration!$I$4="Portugese",Languages!$G695)))))))</f>
        <v>Cashews</v>
      </c>
      <c r="AB7" s="177" t="str">
        <f>IF(Declaration!$I$4="English",Languages!$A696,IF(Declaration!$I$4="French",Languages!$B696,IF(Declaration!$I$4="Spanish",Languages!$C696,IF(Declaration!$I$4="German",Languages!$D696,IF(Declaration!$I$4="Chinese",Languages!$E696,IF(Declaration!$I$4="Japanese",Languages!$F696,IF(Declaration!$I$4="Portugese",Languages!$G696)))))))</f>
        <v>Cattle</v>
      </c>
      <c r="AC7" s="177" t="str">
        <f>IF(Declaration!$I$4="English",Languages!$A697,IF(Declaration!$I$4="French",Languages!$B697,IF(Declaration!$I$4="Spanish",Languages!$C697,IF(Declaration!$I$4="German",Languages!$D697,IF(Declaration!$I$4="Chinese",Languages!$E697,IF(Declaration!$I$4="Japanese",Languages!$F697,IF(Declaration!$I$4="Portugese",Languages!$G697)))))))</f>
        <v>Cereal Grains</v>
      </c>
      <c r="AD7" s="177" t="str">
        <f>IF(Declaration!$I$4="English",Languages!$A698,IF(Declaration!$I$4="French",Languages!$B698,IF(Declaration!$I$4="Spanish",Languages!$C698,IF(Declaration!$I$4="German",Languages!$D698,IF(Declaration!$I$4="Chinese",Languages!$E698,IF(Declaration!$I$4="Japanese",Languages!$F698,IF(Declaration!$I$4="Portugese",Languages!$G698)))))))</f>
        <v>Charcoal</v>
      </c>
      <c r="AE7" s="177" t="str">
        <f>IF(Declaration!$I$4="English",Languages!$A699,IF(Declaration!$I$4="French",Languages!$B699,IF(Declaration!$I$4="Spanish",Languages!$C699,IF(Declaration!$I$4="German",Languages!$D699,IF(Declaration!$I$4="Chinese",Languages!$E699,IF(Declaration!$I$4="Japanese",Languages!$F699,IF(Declaration!$I$4="Portugese",Languages!$G699)))))))</f>
        <v>Chile Peppers</v>
      </c>
      <c r="AF7" s="177" t="str">
        <f>IF(Declaration!$I$4="English",Languages!$A700,IF(Declaration!$I$4="French",Languages!$B700,IF(Declaration!$I$4="Spanish",Languages!$C700,IF(Declaration!$I$4="German",Languages!$D700,IF(Declaration!$I$4="Chinese",Languages!$E700,IF(Declaration!$I$4="Japanese",Languages!$F700,IF(Declaration!$I$4="Portugese",Languages!$G700)))))))</f>
        <v>Citrus Fruits</v>
      </c>
      <c r="AG7" s="177" t="str">
        <f>IF(Declaration!$I$4="English",Languages!$A701,IF(Declaration!$I$4="French",Languages!$B701,IF(Declaration!$I$4="Spanish",Languages!$C701,IF(Declaration!$I$4="German",Languages!$D701,IF(Declaration!$I$4="Chinese",Languages!$E701,IF(Declaration!$I$4="Japanese",Languages!$F701,IF(Declaration!$I$4="Portugese",Languages!$G701)))))))</f>
        <v>Cloves</v>
      </c>
      <c r="AH7" s="177" t="str">
        <f>IF(Declaration!$I$4="English",Languages!$A702,IF(Declaration!$I$4="French",Languages!$B702,IF(Declaration!$I$4="Spanish",Languages!$C702,IF(Declaration!$I$4="German",Languages!$D702,IF(Declaration!$I$4="Chinese",Languages!$E702,IF(Declaration!$I$4="Japanese",Languages!$F702,IF(Declaration!$I$4="Portugese",Languages!$G702)))))))</f>
        <v>Coca (stimulant plant)</v>
      </c>
      <c r="AI7" s="177" t="str">
        <f>IF(Declaration!$I$4="English",Languages!$A703,IF(Declaration!$I$4="French",Languages!$B703,IF(Declaration!$I$4="Spanish",Languages!$C703,IF(Declaration!$I$4="German",Languages!$D703,IF(Declaration!$I$4="Chinese",Languages!$E703,IF(Declaration!$I$4="Japanese",Languages!$F703,IF(Declaration!$I$4="Portugese",Languages!$G703)))))))</f>
        <v>Cocoa</v>
      </c>
      <c r="AJ7" s="177" t="str">
        <f>IF(Declaration!$I$4="English",Languages!$A704,IF(Declaration!$I$4="French",Languages!$B704,IF(Declaration!$I$4="Spanish",Languages!$C704,IF(Declaration!$I$4="German",Languages!$D704,IF(Declaration!$I$4="Chinese",Languages!$E704,IF(Declaration!$I$4="Japanese",Languages!$F704,IF(Declaration!$I$4="Portugese",Languages!$G704)))))))</f>
        <v>Coconuts</v>
      </c>
      <c r="AK7" s="177" t="str">
        <f>IF(Declaration!$I$4="English",Languages!$A705,IF(Declaration!$I$4="French",Languages!$B705,IF(Declaration!$I$4="Spanish",Languages!$C705,IF(Declaration!$I$4="German",Languages!$D705,IF(Declaration!$I$4="Chinese",Languages!$E705,IF(Declaration!$I$4="Japanese",Languages!$F705,IF(Declaration!$I$4="Portugese",Languages!$G705)))))))</f>
        <v>Coffee</v>
      </c>
      <c r="AL7" s="177" t="str">
        <f>IF(Declaration!$I$4="English",Languages!$A706,IF(Declaration!$I$4="French",Languages!$B706,IF(Declaration!$I$4="Spanish",Languages!$C706,IF(Declaration!$I$4="German",Languages!$D706,IF(Declaration!$I$4="Chinese",Languages!$E706,IF(Declaration!$I$4="Japanese",Languages!$F706,IF(Declaration!$I$4="Portugese",Languages!$G706)))))))</f>
        <v>Corn</v>
      </c>
      <c r="AM7" s="177" t="str">
        <f>IF(Declaration!$I$4="English",Languages!$A707,IF(Declaration!$I$4="French",Languages!$B707,IF(Declaration!$I$4="Spanish",Languages!$C707,IF(Declaration!$I$4="German",Languages!$D707,IF(Declaration!$I$4="Chinese",Languages!$E707,IF(Declaration!$I$4="Japanese",Languages!$F707,IF(Declaration!$I$4="Portugese",Languages!$G707)))))))</f>
        <v>Cotton</v>
      </c>
      <c r="AN7" s="177" t="str">
        <f>IF(Declaration!$I$4="English",Languages!$A708,IF(Declaration!$I$4="French",Languages!$B708,IF(Declaration!$I$4="Spanish",Languages!$C708,IF(Declaration!$I$4="German",Languages!$D708,IF(Declaration!$I$4="Chinese",Languages!$E708,IF(Declaration!$I$4="Japanese",Languages!$F708,IF(Declaration!$I$4="Portugese",Languages!$G708)))))))</f>
        <v>Cottonseed (hybrid)</v>
      </c>
      <c r="AO7" s="177" t="str">
        <f>IF(Declaration!$I$4="English",Languages!$A709,IF(Declaration!$I$4="French",Languages!$B709,IF(Declaration!$I$4="Spanish",Languages!$C709,IF(Declaration!$I$4="German",Languages!$D709,IF(Declaration!$I$4="Chinese",Languages!$E709,IF(Declaration!$I$4="Japanese",Languages!$F709,IF(Declaration!$I$4="Portugese",Languages!$G709)))))))</f>
        <v>Cucumbers</v>
      </c>
      <c r="AP7" s="177" t="str">
        <f>IF(Declaration!$I$4="English",Languages!$A710,IF(Declaration!$I$4="French",Languages!$B710,IF(Declaration!$I$4="Spanish",Languages!$C710,IF(Declaration!$I$4="German",Languages!$D710,IF(Declaration!$I$4="Chinese",Languages!$E710,IF(Declaration!$I$4="Japanese",Languages!$F710,IF(Declaration!$I$4="Portugese",Languages!$G710)))))))</f>
        <v>Cumin</v>
      </c>
      <c r="AQ7" s="177" t="str">
        <f>IF(Declaration!$I$4="English",Languages!$A711,IF(Declaration!$I$4="French",Languages!$B711,IF(Declaration!$I$4="Spanish",Languages!$C711,IF(Declaration!$I$4="German",Languages!$D711,IF(Declaration!$I$4="Chinese",Languages!$E711,IF(Declaration!$I$4="Japanese",Languages!$F711,IF(Declaration!$I$4="Portugese",Languages!$G711)))))))</f>
        <v>Eggplants</v>
      </c>
      <c r="AR7" s="177" t="str">
        <f>IF(Declaration!$I$4="English",Languages!$A712,IF(Declaration!$I$4="French",Languages!$B712,IF(Declaration!$I$4="Spanish",Languages!$C712,IF(Declaration!$I$4="German",Languages!$D712,IF(Declaration!$I$4="Chinese",Languages!$E712,IF(Declaration!$I$4="Japanese",Languages!$F712,IF(Declaration!$I$4="Portugese",Languages!$G712)))))))</f>
        <v>Fish</v>
      </c>
      <c r="AS7" s="177" t="str">
        <f>IF(Declaration!$I$4="English",Languages!$A713,IF(Declaration!$I$4="French",Languages!$B713,IF(Declaration!$I$4="Spanish",Languages!$C713,IF(Declaration!$I$4="German",Languages!$D713,IF(Declaration!$I$4="Chinese",Languages!$E713,IF(Declaration!$I$4="Japanese",Languages!$F713,IF(Declaration!$I$4="Portugese",Languages!$G713)))))))</f>
        <v>Flowers</v>
      </c>
      <c r="AT7" s="177" t="str">
        <f>IF(Declaration!$I$4="English",Languages!$A714,IF(Declaration!$I$4="French",Languages!$B714,IF(Declaration!$I$4="Spanish",Languages!$C714,IF(Declaration!$I$4="German",Languages!$D714,IF(Declaration!$I$4="Chinese",Languages!$E714,IF(Declaration!$I$4="Japanese",Languages!$F714,IF(Declaration!$I$4="Portugese",Languages!$G714)))))))</f>
        <v>Fruits (Pome and Stone)</v>
      </c>
      <c r="AU7" s="177" t="str">
        <f>IF(Declaration!$I$4="English",Languages!$A715,IF(Declaration!$I$4="French",Languages!$B715,IF(Declaration!$I$4="Spanish",Languages!$C715,IF(Declaration!$I$4="German",Languages!$D715,IF(Declaration!$I$4="Chinese",Languages!$E715,IF(Declaration!$I$4="Japanese",Languages!$F715,IF(Declaration!$I$4="Portugese",Languages!$G715)))))))</f>
        <v>Garlic</v>
      </c>
      <c r="AV7" s="177" t="str">
        <f>IF(Declaration!$I$4="English",Languages!$A716,IF(Declaration!$I$4="French",Languages!$B716,IF(Declaration!$I$4="Spanish",Languages!$C716,IF(Declaration!$I$4="German",Languages!$D716,IF(Declaration!$I$4="Chinese",Languages!$E716,IF(Declaration!$I$4="Japanese",Languages!$F716,IF(Declaration!$I$4="Portugese",Languages!$G716)))))))</f>
        <v>Goats</v>
      </c>
      <c r="AW7" s="177" t="str">
        <f>IF(Declaration!$I$4="English",Languages!$A717,IF(Declaration!$I$4="French",Languages!$B717,IF(Declaration!$I$4="Spanish",Languages!$C717,IF(Declaration!$I$4="German",Languages!$D717,IF(Declaration!$I$4="Chinese",Languages!$E717,IF(Declaration!$I$4="Japanese",Languages!$F717,IF(Declaration!$I$4="Portugese",Languages!$G717)))))))</f>
        <v>Grapes</v>
      </c>
      <c r="AX7" s="177" t="str">
        <f>IF(Declaration!$I$4="English",Languages!$A718,IF(Declaration!$I$4="French",Languages!$B718,IF(Declaration!$I$4="Spanish",Languages!$C718,IF(Declaration!$I$4="German",Languages!$D718,IF(Declaration!$I$4="Chinese",Languages!$E718,IF(Declaration!$I$4="Japanese",Languages!$F718,IF(Declaration!$I$4="Portugese",Languages!$G718)))))))</f>
        <v>Hazelnuts</v>
      </c>
      <c r="AY7" s="177" t="str">
        <f>IF(Declaration!$I$4="English",Languages!$A719,IF(Declaration!$I$4="French",Languages!$B719,IF(Declaration!$I$4="Spanish",Languages!$C719,IF(Declaration!$I$4="German",Languages!$D719,IF(Declaration!$I$4="Chinese",Languages!$E719,IF(Declaration!$I$4="Japanese",Languages!$F719,IF(Declaration!$I$4="Portugese",Languages!$G719)))))))</f>
        <v>Hogs</v>
      </c>
      <c r="AZ7" s="177" t="str">
        <f>IF(Declaration!$I$4="English",Languages!$A720,IF(Declaration!$I$4="French",Languages!$B720,IF(Declaration!$I$4="Spanish",Languages!$C720,IF(Declaration!$I$4="German",Languages!$D720,IF(Declaration!$I$4="Chinese",Languages!$E720,IF(Declaration!$I$4="Japanese",Languages!$F720,IF(Declaration!$I$4="Portugese",Languages!$G720)))))))</f>
        <v>Khat</v>
      </c>
      <c r="BA7" s="177" t="str">
        <f>IF(Declaration!$I$4="English",Languages!$A721,IF(Declaration!$I$4="French",Languages!$B721,IF(Declaration!$I$4="Spanish",Languages!$C721,IF(Declaration!$I$4="German",Languages!$D721,IF(Declaration!$I$4="Chinese",Languages!$E721,IF(Declaration!$I$4="Japanese",Languages!$F721,IF(Declaration!$I$4="Portugese",Languages!$G721)))))))</f>
        <v>Khat/Miraa (stimulant plant)</v>
      </c>
      <c r="BB7" s="177" t="str">
        <f>IF(Declaration!$I$4="English",Languages!$A722,IF(Declaration!$I$4="French",Languages!$B722,IF(Declaration!$I$4="Spanish",Languages!$C722,IF(Declaration!$I$4="German",Languages!$D722,IF(Declaration!$I$4="Chinese",Languages!$E722,IF(Declaration!$I$4="Japanese",Languages!$F722,IF(Declaration!$I$4="Portugese",Languages!$G722)))))))</f>
        <v>Lettuce</v>
      </c>
      <c r="BC7" s="177" t="str">
        <f>IF(Declaration!$I$4="English",Languages!$A723,IF(Declaration!$I$4="French",Languages!$B723,IF(Declaration!$I$4="Spanish",Languages!$C723,IF(Declaration!$I$4="German",Languages!$D723,IF(Declaration!$I$4="Chinese",Languages!$E723,IF(Declaration!$I$4="Japanese",Languages!$F723,IF(Declaration!$I$4="Portugese",Languages!$G723)))))))</f>
        <v>Lobsters</v>
      </c>
      <c r="BD7" s="177" t="str">
        <f>IF(Declaration!$I$4="English",Languages!$A724,IF(Declaration!$I$4="French",Languages!$B724,IF(Declaration!$I$4="Spanish",Languages!$C724,IF(Declaration!$I$4="German",Languages!$D724,IF(Declaration!$I$4="Chinese",Languages!$E724,IF(Declaration!$I$4="Japanese",Languages!$F724,IF(Declaration!$I$4="Portugese",Languages!$G724)))))))</f>
        <v>Manioc/Cassava</v>
      </c>
      <c r="BE7" s="177" t="str">
        <f>IF(Declaration!$I$4="English",Languages!$A725,IF(Declaration!$I$4="French",Languages!$B725,IF(Declaration!$I$4="Spanish",Languages!$C725,IF(Declaration!$I$4="German",Languages!$D725,IF(Declaration!$I$4="Chinese",Languages!$E725,IF(Declaration!$I$4="Japanese",Languages!$F725,IF(Declaration!$I$4="Portugese",Languages!$G725)))))))</f>
        <v>Melons</v>
      </c>
      <c r="BF7" s="177" t="str">
        <f>IF(Declaration!$I$4="English",Languages!$A726,IF(Declaration!$I$4="French",Languages!$B726,IF(Declaration!$I$4="Spanish",Languages!$C726,IF(Declaration!$I$4="German",Languages!$D726,IF(Declaration!$I$4="Chinese",Languages!$E726,IF(Declaration!$I$4="Japanese",Languages!$F726,IF(Declaration!$I$4="Portugese",Languages!$G726)))))))</f>
        <v>Nile Perch (fish)</v>
      </c>
      <c r="BG7" s="177" t="str">
        <f>IF(Declaration!$I$4="English",Languages!$A727,IF(Declaration!$I$4="French",Languages!$B727,IF(Declaration!$I$4="Spanish",Languages!$C727,IF(Declaration!$I$4="German",Languages!$D727,IF(Declaration!$I$4="Chinese",Languages!$E727,IF(Declaration!$I$4="Japanese",Languages!$F727,IF(Declaration!$I$4="Portugese",Languages!$G727)))))))</f>
        <v>Oil (Palm)</v>
      </c>
      <c r="BH7" s="177" t="str">
        <f>IF(Declaration!$I$4="English",Languages!$A728,IF(Declaration!$I$4="French",Languages!$B728,IF(Declaration!$I$4="Spanish",Languages!$C728,IF(Declaration!$I$4="German",Languages!$D728,IF(Declaration!$I$4="Chinese",Languages!$E728,IF(Declaration!$I$4="Japanese",Languages!$F728,IF(Declaration!$I$4="Portugese",Languages!$G728)))))))</f>
        <v>Olives</v>
      </c>
      <c r="BI7" s="177" t="str">
        <f>IF(Declaration!$I$4="English",Languages!$A729,IF(Declaration!$I$4="French",Languages!$B729,IF(Declaration!$I$4="Spanish",Languages!$C729,IF(Declaration!$I$4="German",Languages!$D729,IF(Declaration!$I$4="Chinese",Languages!$E729,IF(Declaration!$I$4="Japanese",Languages!$F729,IF(Declaration!$I$4="Portugese",Languages!$G729)))))))</f>
        <v>Onions</v>
      </c>
      <c r="BJ7" s="177" t="str">
        <f>IF(Declaration!$I$4="English",Languages!$A730,IF(Declaration!$I$4="French",Languages!$B730,IF(Declaration!$I$4="Spanish",Languages!$C730,IF(Declaration!$I$4="German",Languages!$D730,IF(Declaration!$I$4="Chinese",Languages!$E730,IF(Declaration!$I$4="Japanese",Languages!$F730,IF(Declaration!$I$4="Portugese",Languages!$G730)))))))</f>
        <v>Palm Thatch</v>
      </c>
      <c r="BK7" s="177" t="str">
        <f>IF(Declaration!$I$4="English",Languages!$A731,IF(Declaration!$I$4="French",Languages!$B731,IF(Declaration!$I$4="Spanish",Languages!$C731,IF(Declaration!$I$4="German",Languages!$D731,IF(Declaration!$I$4="Chinese",Languages!$E731,IF(Declaration!$I$4="Japanese",Languages!$F731,IF(Declaration!$I$4="Portugese",Languages!$G731)))))))</f>
        <v>Peanuts</v>
      </c>
      <c r="BL7" s="177" t="str">
        <f>IF(Declaration!$I$4="English",Languages!$A732,IF(Declaration!$I$4="French",Languages!$B732,IF(Declaration!$I$4="Spanish",Languages!$C732,IF(Declaration!$I$4="German",Languages!$D732,IF(Declaration!$I$4="Chinese",Languages!$E732,IF(Declaration!$I$4="Japanese",Languages!$F732,IF(Declaration!$I$4="Portugese",Languages!$G732)))))))</f>
        <v>Pepper</v>
      </c>
      <c r="BM7" s="177" t="str">
        <f>IF(Declaration!$I$4="English",Languages!$A733,IF(Declaration!$I$4="French",Languages!$B733,IF(Declaration!$I$4="Spanish",Languages!$C733,IF(Declaration!$I$4="German",Languages!$D733,IF(Declaration!$I$4="Chinese",Languages!$E733,IF(Declaration!$I$4="Japanese",Languages!$F733,IF(Declaration!$I$4="Portugese",Languages!$G733)))))))</f>
        <v>Peppers</v>
      </c>
      <c r="BN7" s="177" t="str">
        <f>IF(Declaration!$I$4="English",Languages!$A734,IF(Declaration!$I$4="French",Languages!$B734,IF(Declaration!$I$4="Spanish",Languages!$C734,IF(Declaration!$I$4="German",Languages!$D734,IF(Declaration!$I$4="Chinese",Languages!$E734,IF(Declaration!$I$4="Japanese",Languages!$F734,IF(Declaration!$I$4="Portugese",Languages!$G734)))))))</f>
        <v>Pineapples</v>
      </c>
      <c r="BO7" s="177" t="str">
        <f>IF(Declaration!$I$4="English",Languages!$A735,IF(Declaration!$I$4="French",Languages!$B735,IF(Declaration!$I$4="Spanish",Languages!$C735,IF(Declaration!$I$4="German",Languages!$D735,IF(Declaration!$I$4="Chinese",Languages!$E735,IF(Declaration!$I$4="Japanese",Languages!$F735,IF(Declaration!$I$4="Portugese",Languages!$G735)))))))</f>
        <v>Poppies</v>
      </c>
      <c r="BP7" s="177" t="str">
        <f>IF(Declaration!$I$4="English",Languages!$A736,IF(Declaration!$I$4="French",Languages!$B736,IF(Declaration!$I$4="Spanish",Languages!$C736,IF(Declaration!$I$4="German",Languages!$D736,IF(Declaration!$I$4="Chinese",Languages!$E736,IF(Declaration!$I$4="Japanese",Languages!$F736,IF(Declaration!$I$4="Portugese",Languages!$G736)))))))</f>
        <v>Potatoes</v>
      </c>
      <c r="BQ7" s="177" t="str">
        <f>IF(Declaration!$I$4="English",Languages!$A737,IF(Declaration!$I$4="French",Languages!$B737,IF(Declaration!$I$4="Spanish",Languages!$C737,IF(Declaration!$I$4="German",Languages!$D737,IF(Declaration!$I$4="Chinese",Languages!$E737,IF(Declaration!$I$4="Japanese",Languages!$F737,IF(Declaration!$I$4="Portugese",Languages!$G737)))))))</f>
        <v>Poultry</v>
      </c>
      <c r="BR7" s="177" t="str">
        <f>IF(Declaration!$I$4="English",Languages!$A738,IF(Declaration!$I$4="French",Languages!$B738,IF(Declaration!$I$4="Spanish",Languages!$C738,IF(Declaration!$I$4="German",Languages!$D738,IF(Declaration!$I$4="Chinese",Languages!$E738,IF(Declaration!$I$4="Japanese",Languages!$F738,IF(Declaration!$I$4="Portugese",Languages!$G738)))))))</f>
        <v>Pulses (legumes)</v>
      </c>
      <c r="BS7" s="177" t="str">
        <f>IF(Declaration!$I$4="English",Languages!$A739,IF(Declaration!$I$4="French",Languages!$B739,IF(Declaration!$I$4="Spanish",Languages!$C739,IF(Declaration!$I$4="German",Languages!$D739,IF(Declaration!$I$4="Chinese",Languages!$E739,IF(Declaration!$I$4="Japanese",Languages!$F739,IF(Declaration!$I$4="Portugese",Languages!$G739)))))))</f>
        <v>Rice</v>
      </c>
      <c r="BT7" s="177" t="str">
        <f>IF(Declaration!$I$4="English",Languages!$A740,IF(Declaration!$I$4="French",Languages!$B740,IF(Declaration!$I$4="Spanish",Languages!$C740,IF(Declaration!$I$4="German",Languages!$D740,IF(Declaration!$I$4="Chinese",Languages!$E740,IF(Declaration!$I$4="Japanese",Languages!$F740,IF(Declaration!$I$4="Portugese",Languages!$G740)))))))</f>
        <v>Rubber</v>
      </c>
      <c r="BU7" s="177" t="str">
        <f>IF(Declaration!$I$4="English",Languages!$A741,IF(Declaration!$I$4="French",Languages!$B741,IF(Declaration!$I$4="Spanish",Languages!$C741,IF(Declaration!$I$4="German",Languages!$D741,IF(Declaration!$I$4="Chinese",Languages!$E741,IF(Declaration!$I$4="Japanese",Languages!$F741,IF(Declaration!$I$4="Portugese",Languages!$G741)))))))</f>
        <v>Sesame</v>
      </c>
      <c r="BV7" s="177" t="str">
        <f>IF(Declaration!$I$4="English",Languages!$A742,IF(Declaration!$I$4="French",Languages!$B742,IF(Declaration!$I$4="Spanish",Languages!$C742,IF(Declaration!$I$4="German",Languages!$D742,IF(Declaration!$I$4="Chinese",Languages!$E742,IF(Declaration!$I$4="Japanese",Languages!$F742,IF(Declaration!$I$4="Portugese",Languages!$G742)))))))</f>
        <v>Sheep</v>
      </c>
      <c r="BW7" s="177" t="str">
        <f>IF(Declaration!$I$4="English",Languages!$A743,IF(Declaration!$I$4="French",Languages!$B743,IF(Declaration!$I$4="Spanish",Languages!$C743,IF(Declaration!$I$4="German",Languages!$D743,IF(Declaration!$I$4="Chinese",Languages!$E743,IF(Declaration!$I$4="Japanese",Languages!$F743,IF(Declaration!$I$4="Portugese",Languages!$G743)))))))</f>
        <v>Shellfish</v>
      </c>
      <c r="BX7" s="177" t="str">
        <f>IF(Declaration!$I$4="English",Languages!$A744,IF(Declaration!$I$4="French",Languages!$B744,IF(Declaration!$I$4="Spanish",Languages!$C744,IF(Declaration!$I$4="German",Languages!$D744,IF(Declaration!$I$4="Chinese",Languages!$E744,IF(Declaration!$I$4="Japanese",Languages!$F744,IF(Declaration!$I$4="Portugese",Languages!$G744)))))))</f>
        <v>Shrimp</v>
      </c>
      <c r="BY7" s="177" t="str">
        <f>IF(Declaration!$I$4="English",Languages!$A745,IF(Declaration!$I$4="French",Languages!$B745,IF(Declaration!$I$4="Spanish",Languages!$C745,IF(Declaration!$I$4="German",Languages!$D745,IF(Declaration!$I$4="Chinese",Languages!$E745,IF(Declaration!$I$4="Japanese",Languages!$F745,IF(Declaration!$I$4="Portugese",Languages!$G745)))))))</f>
        <v>Silk Cocoons</v>
      </c>
      <c r="BZ7" s="177" t="str">
        <f>IF(Declaration!$I$4="English",Languages!$A746,IF(Declaration!$I$4="French",Languages!$B746,IF(Declaration!$I$4="Spanish",Languages!$C746,IF(Declaration!$I$4="German",Languages!$D746,IF(Declaration!$I$4="Chinese",Languages!$E746,IF(Declaration!$I$4="Japanese",Languages!$F746,IF(Declaration!$I$4="Portugese",Languages!$G746)))))))</f>
        <v>Sisal</v>
      </c>
      <c r="CA7" s="177" t="str">
        <f>IF(Declaration!$I$4="English",Languages!$A747,IF(Declaration!$I$4="French",Languages!$B747,IF(Declaration!$I$4="Spanish",Languages!$C747,IF(Declaration!$I$4="German",Languages!$D747,IF(Declaration!$I$4="Chinese",Languages!$E747,IF(Declaration!$I$4="Japanese",Languages!$F747,IF(Declaration!$I$4="Portugese",Languages!$G747)))))))</f>
        <v>Strawberries</v>
      </c>
      <c r="CB7" s="177" t="str">
        <f>IF(Declaration!$I$4="English",Languages!$A748,IF(Declaration!$I$4="French",Languages!$B748,IF(Declaration!$I$4="Spanish",Languages!$C748,IF(Declaration!$I$4="German",Languages!$D748,IF(Declaration!$I$4="Chinese",Languages!$E748,IF(Declaration!$I$4="Japanese",Languages!$F748,IF(Declaration!$I$4="Portugese",Languages!$G748)))))))</f>
        <v>Sugar Beets</v>
      </c>
      <c r="CC7" s="177" t="str">
        <f>IF(Declaration!$I$4="English",Languages!$A749,IF(Declaration!$I$4="French",Languages!$B749,IF(Declaration!$I$4="Spanish",Languages!$C749,IF(Declaration!$I$4="German",Languages!$D749,IF(Declaration!$I$4="Chinese",Languages!$E749,IF(Declaration!$I$4="Japanese",Languages!$F749,IF(Declaration!$I$4="Portugese",Languages!$G749)))))))</f>
        <v>Sugarcane</v>
      </c>
      <c r="CD7" s="177" t="str">
        <f>IF(Declaration!$I$4="English",Languages!$A750,IF(Declaration!$I$4="French",Languages!$B750,IF(Declaration!$I$4="Spanish",Languages!$C750,IF(Declaration!$I$4="German",Languages!$D750,IF(Declaration!$I$4="Chinese",Languages!$E750,IF(Declaration!$I$4="Japanese",Languages!$F750,IF(Declaration!$I$4="Portugese",Languages!$G750)))))))</f>
        <v>Sunflowers</v>
      </c>
      <c r="CE7" s="177" t="str">
        <f>IF(Declaration!$I$4="English",Languages!$A751,IF(Declaration!$I$4="French",Languages!$B751,IF(Declaration!$I$4="Spanish",Languages!$C751,IF(Declaration!$I$4="German",Languages!$D751,IF(Declaration!$I$4="Chinese",Languages!$E751,IF(Declaration!$I$4="Japanese",Languages!$F751,IF(Declaration!$I$4="Portugese",Languages!$G751)))))))</f>
        <v>Sweet Potatoes</v>
      </c>
      <c r="CF7" s="177" t="str">
        <f>IF(Declaration!$I$4="English",Languages!$A752,IF(Declaration!$I$4="French",Languages!$B752,IF(Declaration!$I$4="Spanish",Languages!$C752,IF(Declaration!$I$4="German",Languages!$D752,IF(Declaration!$I$4="Chinese",Languages!$E752,IF(Declaration!$I$4="Japanese",Languages!$F752,IF(Declaration!$I$4="Portugese",Languages!$G752)))))))</f>
        <v>Tea</v>
      </c>
      <c r="CG7" s="177" t="str">
        <f>IF(Declaration!$I$4="English",Languages!$A753,IF(Declaration!$I$4="French",Languages!$B753,IF(Declaration!$I$4="Spanish",Languages!$C753,IF(Declaration!$I$4="German",Languages!$D753,IF(Declaration!$I$4="Chinese",Languages!$E753,IF(Declaration!$I$4="Japanese",Languages!$F753,IF(Declaration!$I$4="Portugese",Languages!$G753)))))))</f>
        <v>Teak</v>
      </c>
      <c r="CH7" s="177" t="str">
        <f>IF(Declaration!$I$4="English",Languages!$A754,IF(Declaration!$I$4="French",Languages!$B754,IF(Declaration!$I$4="Spanish",Languages!$C754,IF(Declaration!$I$4="German",Languages!$D754,IF(Declaration!$I$4="Chinese",Languages!$E754,IF(Declaration!$I$4="Japanese",Languages!$F754,IF(Declaration!$I$4="Portugese",Languages!$G754)))))))</f>
        <v>Tilapia (fish)</v>
      </c>
      <c r="CI7" s="177" t="str">
        <f>IF(Declaration!$I$4="English",Languages!$A755,IF(Declaration!$I$4="French",Languages!$B755,IF(Declaration!$I$4="Spanish",Languages!$C755,IF(Declaration!$I$4="German",Languages!$D755,IF(Declaration!$I$4="Chinese",Languages!$E755,IF(Declaration!$I$4="Japanese",Languages!$F755,IF(Declaration!$I$4="Portugese",Languages!$G755)))))))</f>
        <v>Timber</v>
      </c>
      <c r="CJ7" s="177" t="str">
        <f>IF(Declaration!$I$4="English",Languages!$A756,IF(Declaration!$I$4="French",Languages!$B756,IF(Declaration!$I$4="Spanish",Languages!$C756,IF(Declaration!$I$4="German",Languages!$D756,IF(Declaration!$I$4="Chinese",Languages!$E756,IF(Declaration!$I$4="Japanese",Languages!$F756,IF(Declaration!$I$4="Portugese",Languages!$G756)))))))</f>
        <v>Tobacco</v>
      </c>
      <c r="CK7" s="177" t="str">
        <f>IF(Declaration!$I$4="English",Languages!$A757,IF(Declaration!$I$4="French",Languages!$B757,IF(Declaration!$I$4="Spanish",Languages!$C757,IF(Declaration!$I$4="German",Languages!$D757,IF(Declaration!$I$4="Chinese",Languages!$E757,IF(Declaration!$I$4="Japanese",Languages!$F757,IF(Declaration!$I$4="Portugese",Languages!$G757)))))))</f>
        <v>Tomatoes</v>
      </c>
      <c r="CL7" s="177" t="str">
        <f>IF(Declaration!$I$4="English",Languages!$A758,IF(Declaration!$I$4="French",Languages!$B758,IF(Declaration!$I$4="Spanish",Languages!$C758,IF(Declaration!$I$4="German",Languages!$D758,IF(Declaration!$I$4="Chinese",Languages!$E758,IF(Declaration!$I$4="Japanese",Languages!$F758,IF(Declaration!$I$4="Portugese",Languages!$G758)))))))</f>
        <v>Vanilla</v>
      </c>
      <c r="CM7" s="177" t="str">
        <f>IF(Declaration!$I$4="English",Languages!$A759,IF(Declaration!$I$4="French",Languages!$B759,IF(Declaration!$I$4="Spanish",Languages!$C759,IF(Declaration!$I$4="German",Languages!$D759,IF(Declaration!$I$4="Chinese",Languages!$E759,IF(Declaration!$I$4="Japanese",Languages!$F759,IF(Declaration!$I$4="Portugese",Languages!$G759)))))))</f>
        <v>Wheat</v>
      </c>
      <c r="CN7" s="177" t="str">
        <f>IF(Declaration!$I$4="English",Languages!$A760,IF(Declaration!$I$4="French",Languages!$B760,IF(Declaration!$I$4="Spanish",Languages!$C760,IF(Declaration!$I$4="German",Languages!$D760,IF(Declaration!$I$4="Chinese",Languages!$E760,IF(Declaration!$I$4="Japanese",Languages!$F760,IF(Declaration!$I$4="Portugese",Languages!$G760)))))))</f>
        <v>Yerba Mate (stimulant plant)</v>
      </c>
      <c r="CO7" s="177" t="str">
        <f>IF(Declaration!$I$4="English",Languages!$A761,IF(Declaration!$I$4="French",Languages!$B761,IF(Declaration!$I$4="Spanish",Languages!$C761,IF(Declaration!$I$4="German",Languages!$D761,IF(Declaration!$I$4="Chinese",Languages!$E761,IF(Declaration!$I$4="Japanese",Languages!$F761,IF(Declaration!$I$4="Portugese",Languages!$G761)))))))</f>
        <v>Alcoholic Beverages</v>
      </c>
      <c r="CP7" s="177" t="str">
        <f>IF(Declaration!$I$4="English",Languages!$A762,IF(Declaration!$I$4="French",Languages!$B762,IF(Declaration!$I$4="Spanish",Languages!$C762,IF(Declaration!$I$4="German",Languages!$D762,IF(Declaration!$I$4="Chinese",Languages!$E762,IF(Declaration!$I$4="Japanese",Languages!$F762,IF(Declaration!$I$4="Portugese",Languages!$G762)))))))</f>
        <v>Artificial Flowers</v>
      </c>
      <c r="CQ7" s="177" t="str">
        <f>IF(Declaration!$I$4="English",Languages!$A763,IF(Declaration!$I$4="French",Languages!$B763,IF(Declaration!$I$4="Spanish",Languages!$C763,IF(Declaration!$I$4="German",Languages!$D763,IF(Declaration!$I$4="Chinese",Languages!$E763,IF(Declaration!$I$4="Japanese",Languages!$F763,IF(Declaration!$I$4="Portugese",Languages!$G763)))))))</f>
        <v>Baked Goods</v>
      </c>
      <c r="CR7" s="177" t="str">
        <f>IF(Declaration!$I$4="English",Languages!$A764,IF(Declaration!$I$4="French",Languages!$B764,IF(Declaration!$I$4="Spanish",Languages!$C764,IF(Declaration!$I$4="German",Languages!$D764,IF(Declaration!$I$4="Chinese",Languages!$E764,IF(Declaration!$I$4="Japanese",Languages!$F764,IF(Declaration!$I$4="Portugese",Languages!$G764)))))))</f>
        <v>Beef</v>
      </c>
      <c r="CS7" s="177" t="str">
        <f>IF(Declaration!$I$4="English",Languages!$A765,IF(Declaration!$I$4="French",Languages!$B765,IF(Declaration!$I$4="Spanish",Languages!$C765,IF(Declaration!$I$4="German",Languages!$D765,IF(Declaration!$I$4="Chinese",Languages!$E765,IF(Declaration!$I$4="Japanese",Languages!$F765,IF(Declaration!$I$4="Portugese",Languages!$G765)))))))</f>
        <v>Bidis (hand-rolled cigarettes)</v>
      </c>
      <c r="CT7" s="177" t="str">
        <f>IF(Declaration!$I$4="English",Languages!$A766,IF(Declaration!$I$4="French",Languages!$B766,IF(Declaration!$I$4="Spanish",Languages!$C766,IF(Declaration!$I$4="German",Languages!$D766,IF(Declaration!$I$4="Chinese",Languages!$E766,IF(Declaration!$I$4="Japanese",Languages!$F766,IF(Declaration!$I$4="Portugese",Languages!$G766)))))))</f>
        <v>Brassware</v>
      </c>
      <c r="CU7" s="177" t="str">
        <f>IF(Declaration!$I$4="English",Languages!$A767,IF(Declaration!$I$4="French",Languages!$B767,IF(Declaration!$I$4="Spanish",Languages!$C767,IF(Declaration!$I$4="German",Languages!$D767,IF(Declaration!$I$4="Chinese",Languages!$E767,IF(Declaration!$I$4="Japanese",Languages!$F767,IF(Declaration!$I$4="Portugese",Languages!$G767)))))))</f>
        <v>Bricks</v>
      </c>
      <c r="CV7" s="177" t="str">
        <f>IF(Declaration!$I$4="English",Languages!$A768,IF(Declaration!$I$4="French",Languages!$B768,IF(Declaration!$I$4="Spanish",Languages!$C768,IF(Declaration!$I$4="German",Languages!$D768,IF(Declaration!$I$4="Chinese",Languages!$E768,IF(Declaration!$I$4="Japanese",Languages!$F768,IF(Declaration!$I$4="Portugese",Languages!$G768)))))))</f>
        <v>Bricks (clay)</v>
      </c>
      <c r="CW7" s="177" t="str">
        <f>IF(Declaration!$I$4="English",Languages!$A769,IF(Declaration!$I$4="French",Languages!$B769,IF(Declaration!$I$4="Spanish",Languages!$C769,IF(Declaration!$I$4="German",Languages!$D769,IF(Declaration!$I$4="Chinese",Languages!$E769,IF(Declaration!$I$4="Japanese",Languages!$F769,IF(Declaration!$I$4="Portugese",Languages!$G769)))))))</f>
        <v>Carpets</v>
      </c>
      <c r="CX7" s="177" t="str">
        <f>IF(Declaration!$I$4="English",Languages!$A770,IF(Declaration!$I$4="French",Languages!$B770,IF(Declaration!$I$4="Spanish",Languages!$C770,IF(Declaration!$I$4="German",Languages!$D770,IF(Declaration!$I$4="Chinese",Languages!$E770,IF(Declaration!$I$4="Japanese",Languages!$F770,IF(Declaration!$I$4="Portugese",Languages!$G770)))))))</f>
        <v>Cement</v>
      </c>
      <c r="CY7" s="177" t="str">
        <f>IF(Declaration!$I$4="English",Languages!$A771,IF(Declaration!$I$4="French",Languages!$B771,IF(Declaration!$I$4="Spanish",Languages!$C771,IF(Declaration!$I$4="German",Languages!$D771,IF(Declaration!$I$4="Chinese",Languages!$E771,IF(Declaration!$I$4="Japanese",Languages!$F771,IF(Declaration!$I$4="Portugese",Languages!$G771)))))))</f>
        <v>Ceramics</v>
      </c>
      <c r="CZ7" s="177" t="str">
        <f>IF(Declaration!$I$4="English",Languages!$A772,IF(Declaration!$I$4="French",Languages!$B772,IF(Declaration!$I$4="Spanish",Languages!$C772,IF(Declaration!$I$4="German",Languages!$D772,IF(Declaration!$I$4="Chinese",Languages!$E772,IF(Declaration!$I$4="Japanese",Languages!$F772,IF(Declaration!$I$4="Portugese",Languages!$G772)))))))</f>
        <v>Christmas Decorations</v>
      </c>
      <c r="DA7" s="177" t="str">
        <f>IF(Declaration!$I$4="English",Languages!$A773,IF(Declaration!$I$4="French",Languages!$B773,IF(Declaration!$I$4="Spanish",Languages!$C773,IF(Declaration!$I$4="German",Languages!$D773,IF(Declaration!$I$4="Chinese",Languages!$E773,IF(Declaration!$I$4="Japanese",Languages!$F773,IF(Declaration!$I$4="Portugese",Languages!$G773)))))))</f>
        <v>Dried Fish</v>
      </c>
      <c r="DB7" s="177" t="str">
        <f>IF(Declaration!$I$4="English",Languages!$A774,IF(Declaration!$I$4="French",Languages!$B774,IF(Declaration!$I$4="Spanish",Languages!$C774,IF(Declaration!$I$4="German",Languages!$D774,IF(Declaration!$I$4="Chinese",Languages!$E774,IF(Declaration!$I$4="Japanese",Languages!$F774,IF(Declaration!$I$4="Portugese",Languages!$G774)))))))</f>
        <v>Electronics</v>
      </c>
      <c r="DC7" s="177" t="str">
        <f>IF(Declaration!$I$4="English",Languages!$A775,IF(Declaration!$I$4="French",Languages!$B775,IF(Declaration!$I$4="Spanish",Languages!$C775,IF(Declaration!$I$4="German",Languages!$D775,IF(Declaration!$I$4="Chinese",Languages!$E775,IF(Declaration!$I$4="Japanese",Languages!$F775,IF(Declaration!$I$4="Portugese",Languages!$G775)))))))</f>
        <v>Embellished Textiles</v>
      </c>
      <c r="DD7" s="177" t="str">
        <f>IF(Declaration!$I$4="English",Languages!$A776,IF(Declaration!$I$4="French",Languages!$B776,IF(Declaration!$I$4="Spanish",Languages!$C776,IF(Declaration!$I$4="German",Languages!$D776,IF(Declaration!$I$4="Chinese",Languages!$E776,IF(Declaration!$I$4="Japanese",Languages!$F776,IF(Declaration!$I$4="Portugese",Languages!$G776)))))))</f>
        <v>Fashion Accessories</v>
      </c>
      <c r="DE7" s="177" t="str">
        <f>IF(Declaration!$I$4="English",Languages!$A777,IF(Declaration!$I$4="French",Languages!$B777,IF(Declaration!$I$4="Spanish",Languages!$C777,IF(Declaration!$I$4="German",Languages!$D777,IF(Declaration!$I$4="Chinese",Languages!$E777,IF(Declaration!$I$4="Japanese",Languages!$F777,IF(Declaration!$I$4="Portugese",Languages!$G777)))))))</f>
        <v>Fireworks</v>
      </c>
      <c r="DF7" s="177" t="str">
        <f>IF(Declaration!$I$4="English",Languages!$A778,IF(Declaration!$I$4="French",Languages!$B778,IF(Declaration!$I$4="Spanish",Languages!$C778,IF(Declaration!$I$4="German",Languages!$D778,IF(Declaration!$I$4="Chinese",Languages!$E778,IF(Declaration!$I$4="Japanese",Languages!$F778,IF(Declaration!$I$4="Portugese",Languages!$G778)))))))</f>
        <v>Footwear</v>
      </c>
      <c r="DG7" s="177" t="str">
        <f>IF(Declaration!$I$4="English",Languages!$A779,IF(Declaration!$I$4="French",Languages!$B779,IF(Declaration!$I$4="Spanish",Languages!$C779,IF(Declaration!$I$4="German",Languages!$D779,IF(Declaration!$I$4="Chinese",Languages!$E779,IF(Declaration!$I$4="Japanese",Languages!$F779,IF(Declaration!$I$4="Portugese",Languages!$G779)))))))</f>
        <v>Footwear (sandals)</v>
      </c>
      <c r="DH7" s="177" t="str">
        <f>IF(Declaration!$I$4="English",Languages!$A780,IF(Declaration!$I$4="French",Languages!$B780,IF(Declaration!$I$4="Spanish",Languages!$C780,IF(Declaration!$I$4="German",Languages!$D780,IF(Declaration!$I$4="Chinese",Languages!$E780,IF(Declaration!$I$4="Japanese",Languages!$F780,IF(Declaration!$I$4="Portugese",Languages!$G780)))))))</f>
        <v>Furniture</v>
      </c>
      <c r="DI7" s="177" t="str">
        <f>IF(Declaration!$I$4="English",Languages!$A781,IF(Declaration!$I$4="French",Languages!$B781,IF(Declaration!$I$4="Spanish",Languages!$C781,IF(Declaration!$I$4="German",Languages!$D781,IF(Declaration!$I$4="Chinese",Languages!$E781,IF(Declaration!$I$4="Japanese",Languages!$F781,IF(Declaration!$I$4="Portugese",Languages!$G781)))))))</f>
        <v>Furniture (steel)</v>
      </c>
      <c r="DJ7" s="177" t="str">
        <f>IF(Declaration!$I$4="English",Languages!$A782,IF(Declaration!$I$4="French",Languages!$B782,IF(Declaration!$I$4="Spanish",Languages!$C782,IF(Declaration!$I$4="German",Languages!$D782,IF(Declaration!$I$4="Chinese",Languages!$E782,IF(Declaration!$I$4="Japanese",Languages!$F782,IF(Declaration!$I$4="Portugese",Languages!$G782)))))))</f>
        <v>Garments</v>
      </c>
      <c r="DK7" s="177" t="str">
        <f>IF(Declaration!$I$4="English",Languages!$A783,IF(Declaration!$I$4="French",Languages!$B783,IF(Declaration!$I$4="Spanish",Languages!$C783,IF(Declaration!$I$4="German",Languages!$D783,IF(Declaration!$I$4="Chinese",Languages!$E783,IF(Declaration!$I$4="Japanese",Languages!$F783,IF(Declaration!$I$4="Portugese",Languages!$G783)))))))</f>
        <v>Glass</v>
      </c>
      <c r="DL7" s="177" t="str">
        <f>IF(Declaration!$I$4="English",Languages!$A784,IF(Declaration!$I$4="French",Languages!$B784,IF(Declaration!$I$4="Spanish",Languages!$C784,IF(Declaration!$I$4="German",Languages!$D784,IF(Declaration!$I$4="Chinese",Languages!$E784,IF(Declaration!$I$4="Japanese",Languages!$F784,IF(Declaration!$I$4="Portugese",Languages!$G784)))))))</f>
        <v>Glass Bangles</v>
      </c>
      <c r="DM7" s="177" t="str">
        <f>IF(Declaration!$I$4="English",Languages!$A785,IF(Declaration!$I$4="French",Languages!$B785,IF(Declaration!$I$4="Spanish",Languages!$C785,IF(Declaration!$I$4="German",Languages!$D785,IF(Declaration!$I$4="Chinese",Languages!$E785,IF(Declaration!$I$4="Japanese",Languages!$F785,IF(Declaration!$I$4="Portugese",Languages!$G785)))))))</f>
        <v>Gloves</v>
      </c>
      <c r="DN7" s="177" t="str">
        <f>IF(Declaration!$I$4="English",Languages!$A786,IF(Declaration!$I$4="French",Languages!$B786,IF(Declaration!$I$4="Spanish",Languages!$C786,IF(Declaration!$I$4="German",Languages!$D786,IF(Declaration!$I$4="Chinese",Languages!$E786,IF(Declaration!$I$4="Japanese",Languages!$F786,IF(Declaration!$I$4="Portugese",Languages!$G786)))))))</f>
        <v>Hair Products</v>
      </c>
      <c r="DO7" s="177" t="str">
        <f>IF(Declaration!$I$4="English",Languages!$A787,IF(Declaration!$I$4="French",Languages!$B787,IF(Declaration!$I$4="Spanish",Languages!$C787,IF(Declaration!$I$4="German",Languages!$D787,IF(Declaration!$I$4="Chinese",Languages!$E787,IF(Declaration!$I$4="Japanese",Languages!$F787,IF(Declaration!$I$4="Portugese",Languages!$G787)))))))</f>
        <v>Incense (agarbatti)</v>
      </c>
      <c r="DP7" s="177" t="str">
        <f>IF(Declaration!$I$4="English",Languages!$A788,IF(Declaration!$I$4="French",Languages!$B788,IF(Declaration!$I$4="Spanish",Languages!$C788,IF(Declaration!$I$4="German",Languages!$D788,IF(Declaration!$I$4="Chinese",Languages!$E788,IF(Declaration!$I$4="Japanese",Languages!$F788,IF(Declaration!$I$4="Portugese",Languages!$G788)))))))</f>
        <v>Leather</v>
      </c>
      <c r="DQ7" s="177" t="str">
        <f>IF(Declaration!$I$4="English",Languages!$A789,IF(Declaration!$I$4="French",Languages!$B789,IF(Declaration!$I$4="Spanish",Languages!$C789,IF(Declaration!$I$4="German",Languages!$D789,IF(Declaration!$I$4="Chinese",Languages!$E789,IF(Declaration!$I$4="Japanese",Languages!$F789,IF(Declaration!$I$4="Portugese",Languages!$G789)))))))</f>
        <v>Leather Goods</v>
      </c>
      <c r="DR7" s="177" t="str">
        <f>IF(Declaration!$I$4="English",Languages!$A790,IF(Declaration!$I$4="French",Languages!$B790,IF(Declaration!$I$4="Spanish",Languages!$C790,IF(Declaration!$I$4="German",Languages!$D790,IF(Declaration!$I$4="Chinese",Languages!$E790,IF(Declaration!$I$4="Japanese",Languages!$F790,IF(Declaration!$I$4="Portugese",Languages!$G790)))))))</f>
        <v>Leather Goods/Accessories</v>
      </c>
      <c r="DS7" s="177" t="str">
        <f>IF(Declaration!$I$4="English",Languages!$A791,IF(Declaration!$I$4="French",Languages!$B791,IF(Declaration!$I$4="Spanish",Languages!$C791,IF(Declaration!$I$4="German",Languages!$D791,IF(Declaration!$I$4="Chinese",Languages!$E791,IF(Declaration!$I$4="Japanese",Languages!$F791,IF(Declaration!$I$4="Portugese",Languages!$G791)))))))</f>
        <v>Locks</v>
      </c>
      <c r="DT7" s="177" t="str">
        <f>IF(Declaration!$I$4="English",Languages!$A792,IF(Declaration!$I$4="French",Languages!$B792,IF(Declaration!$I$4="Spanish",Languages!$C792,IF(Declaration!$I$4="German",Languages!$D792,IF(Declaration!$I$4="Chinese",Languages!$E792,IF(Declaration!$I$4="Japanese",Languages!$F792,IF(Declaration!$I$4="Portugese",Languages!$G792)))))))</f>
        <v>Matches</v>
      </c>
      <c r="DU7" s="177" t="str">
        <f>IF(Declaration!$I$4="English",Languages!$A793,IF(Declaration!$I$4="French",Languages!$B793,IF(Declaration!$I$4="Spanish",Languages!$C793,IF(Declaration!$I$4="German",Languages!$D793,IF(Declaration!$I$4="Chinese",Languages!$E793,IF(Declaration!$I$4="Japanese",Languages!$F793,IF(Declaration!$I$4="Portugese",Languages!$G793)))))))</f>
        <v>Meat</v>
      </c>
      <c r="DV7" s="177" t="str">
        <f>IF(Declaration!$I$4="English",Languages!$A794,IF(Declaration!$I$4="French",Languages!$B794,IF(Declaration!$I$4="Spanish",Languages!$C794,IF(Declaration!$I$4="German",Languages!$D794,IF(Declaration!$I$4="Chinese",Languages!$E794,IF(Declaration!$I$4="Japanese",Languages!$F794,IF(Declaration!$I$4="Portugese",Languages!$G794)))))))</f>
        <v>Nails</v>
      </c>
      <c r="DW7" s="177" t="str">
        <f>IF(Declaration!$I$4="English",Languages!$A795,IF(Declaration!$I$4="French",Languages!$B795,IF(Declaration!$I$4="Spanish",Languages!$C795,IF(Declaration!$I$4="German",Languages!$D795,IF(Declaration!$I$4="Chinese",Languages!$E795,IF(Declaration!$I$4="Japanese",Languages!$F795,IF(Declaration!$I$4="Portugese",Languages!$G795)))))))</f>
        <v>Polysilicon</v>
      </c>
      <c r="DX7" s="177" t="str">
        <f>IF(Declaration!$I$4="English",Languages!$A796,IF(Declaration!$I$4="French",Languages!$B796,IF(Declaration!$I$4="Spanish",Languages!$C796,IF(Declaration!$I$4="German",Languages!$D796,IF(Declaration!$I$4="Chinese",Languages!$E796,IF(Declaration!$I$4="Japanese",Languages!$F796,IF(Declaration!$I$4="Portugese",Languages!$G796)))))))</f>
        <v>Pyrotechnics</v>
      </c>
      <c r="DY7" s="177" t="str">
        <f>IF(Declaration!$I$4="English",Languages!$A797,IF(Declaration!$I$4="French",Languages!$B797,IF(Declaration!$I$4="Spanish",Languages!$C797,IF(Declaration!$I$4="German",Languages!$D797,IF(Declaration!$I$4="Chinese",Languages!$E797,IF(Declaration!$I$4="Japanese",Languages!$F797,IF(Declaration!$I$4="Portugese",Languages!$G797)))))))</f>
        <v>Rubber Gloves</v>
      </c>
      <c r="DZ7" s="177" t="str">
        <f>IF(Declaration!$I$4="English",Languages!$A798,IF(Declaration!$I$4="French",Languages!$B798,IF(Declaration!$I$4="Spanish",Languages!$C798,IF(Declaration!$I$4="German",Languages!$D798,IF(Declaration!$I$4="Chinese",Languages!$E798,IF(Declaration!$I$4="Japanese",Languages!$F798,IF(Declaration!$I$4="Portugese",Languages!$G798)))))))</f>
        <v>Silk Fabric</v>
      </c>
      <c r="EA7" s="177" t="str">
        <f>IF(Declaration!$I$4="English",Languages!$A799,IF(Declaration!$I$4="French",Languages!$B799,IF(Declaration!$I$4="Spanish",Languages!$C799,IF(Declaration!$I$4="German",Languages!$D799,IF(Declaration!$I$4="Chinese",Languages!$E799,IF(Declaration!$I$4="Japanese",Languages!$F799,IF(Declaration!$I$4="Portugese",Languages!$G799)))))))</f>
        <v>Silk Thread</v>
      </c>
      <c r="EB7" s="177" t="str">
        <f>IF(Declaration!$I$4="English",Languages!$A800,IF(Declaration!$I$4="French",Languages!$B800,IF(Declaration!$I$4="Spanish",Languages!$C800,IF(Declaration!$I$4="German",Languages!$D800,IF(Declaration!$I$4="Chinese",Languages!$E800,IF(Declaration!$I$4="Japanese",Languages!$F800,IF(Declaration!$I$4="Portugese",Languages!$G800)))))))</f>
        <v>Soap</v>
      </c>
      <c r="EC7" s="177" t="str">
        <f>IF(Declaration!$I$4="English",Languages!$A801,IF(Declaration!$I$4="French",Languages!$B801,IF(Declaration!$I$4="Spanish",Languages!$C801,IF(Declaration!$I$4="German",Languages!$D801,IF(Declaration!$I$4="Chinese",Languages!$E801,IF(Declaration!$I$4="Japanese",Languages!$F801,IF(Declaration!$I$4="Portugese",Languages!$G801)))))))</f>
        <v>Soccer Balls</v>
      </c>
      <c r="ED7" s="177" t="str">
        <f>IF(Declaration!$I$4="English",Languages!$A802,IF(Declaration!$I$4="French",Languages!$B802,IF(Declaration!$I$4="Spanish",Languages!$C802,IF(Declaration!$I$4="German",Languages!$D802,IF(Declaration!$I$4="Chinese",Languages!$E802,IF(Declaration!$I$4="Japanese",Languages!$F802,IF(Declaration!$I$4="Portugese",Languages!$G802)))))))</f>
        <v>Surgical Instruments</v>
      </c>
      <c r="EE7" s="177" t="str">
        <f>IF(Declaration!$I$4="English",Languages!$A803,IF(Declaration!$I$4="French",Languages!$B803,IF(Declaration!$I$4="Spanish",Languages!$C803,IF(Declaration!$I$4="German",Languages!$D803,IF(Declaration!$I$4="Chinese",Languages!$E803,IF(Declaration!$I$4="Japanese",Languages!$F803,IF(Declaration!$I$4="Portugese",Languages!$G803)))))))</f>
        <v>Textiles</v>
      </c>
      <c r="EF7" s="177" t="str">
        <f>IF(Declaration!$I$4="English",Languages!$A804,IF(Declaration!$I$4="French",Languages!$B804,IF(Declaration!$I$4="Spanish",Languages!$C804,IF(Declaration!$I$4="German",Languages!$D804,IF(Declaration!$I$4="Chinese",Languages!$E804,IF(Declaration!$I$4="Japanese",Languages!$F804,IF(Declaration!$I$4="Portugese",Languages!$G804)))))))</f>
        <v>Textiles (hand-woven)</v>
      </c>
      <c r="EG7" s="177" t="str">
        <f>IF(Declaration!$I$4="English",Languages!$A805,IF(Declaration!$I$4="French",Languages!$B805,IF(Declaration!$I$4="Spanish",Languages!$C805,IF(Declaration!$I$4="German",Languages!$D805,IF(Declaration!$I$4="Chinese",Languages!$E805,IF(Declaration!$I$4="Japanese",Languages!$F805,IF(Declaration!$I$4="Portugese",Languages!$G805)))))))</f>
        <v>Textiles (jute)</v>
      </c>
      <c r="EH7" s="177" t="str">
        <f>IF(Declaration!$I$4="English",Languages!$A806,IF(Declaration!$I$4="French",Languages!$B806,IF(Declaration!$I$4="Spanish",Languages!$C806,IF(Declaration!$I$4="German",Languages!$D806,IF(Declaration!$I$4="Chinese",Languages!$E806,IF(Declaration!$I$4="Japanese",Languages!$F806,IF(Declaration!$I$4="Portugese",Languages!$G806)))))))</f>
        <v>Thread/Yarn</v>
      </c>
      <c r="EI7" s="177" t="str">
        <f>IF(Declaration!$I$4="English",Languages!$A807,IF(Declaration!$I$4="French",Languages!$B807,IF(Declaration!$I$4="Spanish",Languages!$C807,IF(Declaration!$I$4="German",Languages!$D807,IF(Declaration!$I$4="Chinese",Languages!$E807,IF(Declaration!$I$4="Japanese",Languages!$F807,IF(Declaration!$I$4="Portugese",Languages!$G807)))))))</f>
        <v>Tomato Products</v>
      </c>
      <c r="EJ7" s="177" t="str">
        <f>IF(Declaration!$I$4="English",Languages!$A808,IF(Declaration!$I$4="French",Languages!$B808,IF(Declaration!$I$4="Spanish",Languages!$C808,IF(Declaration!$I$4="German",Languages!$D808,IF(Declaration!$I$4="Chinese",Languages!$E808,IF(Declaration!$I$4="Japanese",Languages!$F808,IF(Declaration!$I$4="Portugese",Languages!$G808)))))))</f>
        <v>Toys</v>
      </c>
      <c r="EK7" s="177" t="str">
        <f>IF(Declaration!$I$4="English",Languages!$A809,IF(Declaration!$I$4="French",Languages!$B809,IF(Declaration!$I$4="Spanish",Languages!$C809,IF(Declaration!$I$4="German",Languages!$D809,IF(Declaration!$I$4="Chinese",Languages!$E809,IF(Declaration!$I$4="Japanese",Languages!$F809,IF(Declaration!$I$4="Portugese",Languages!$G809)))))))</f>
        <v>Amber</v>
      </c>
      <c r="EL7" s="177" t="str">
        <f>IF(Declaration!$I$4="English",Languages!$A810,IF(Declaration!$I$4="French",Languages!$B810,IF(Declaration!$I$4="Spanish",Languages!$C810,IF(Declaration!$I$4="German",Languages!$D810,IF(Declaration!$I$4="Chinese",Languages!$E810,IF(Declaration!$I$4="Japanese",Languages!$F810,IF(Declaration!$I$4="Portugese",Languages!$G810)))))))</f>
        <v>Coal</v>
      </c>
      <c r="EM7" s="177" t="str">
        <f>IF(Declaration!$I$4="English",Languages!$A811,IF(Declaration!$I$4="French",Languages!$B811,IF(Declaration!$I$4="Spanish",Languages!$C811,IF(Declaration!$I$4="German",Languages!$D811,IF(Declaration!$I$4="Chinese",Languages!$E811,IF(Declaration!$I$4="Japanese",Languages!$F811,IF(Declaration!$I$4="Portugese",Languages!$G811)))))))</f>
        <v>Cobalt ore (heterogenite)</v>
      </c>
      <c r="EN7" s="177" t="str">
        <f>IF(Declaration!$I$4="English",Languages!$A812,IF(Declaration!$I$4="French",Languages!$B812,IF(Declaration!$I$4="Spanish",Languages!$C812,IF(Declaration!$I$4="German",Languages!$D812,IF(Declaration!$I$4="Chinese",Languages!$E812,IF(Declaration!$I$4="Japanese",Languages!$F812,IF(Declaration!$I$4="Portugese",Languages!$G812)))))))</f>
        <v>Copper</v>
      </c>
      <c r="EO7" s="177" t="str">
        <f>IF(Declaration!$I$4="English",Languages!$A813,IF(Declaration!$I$4="French",Languages!$B813,IF(Declaration!$I$4="Spanish",Languages!$C813,IF(Declaration!$I$4="German",Languages!$D813,IF(Declaration!$I$4="Chinese",Languages!$E813,IF(Declaration!$I$4="Japanese",Languages!$F813,IF(Declaration!$I$4="Portugese",Languages!$G813)))))))</f>
        <v>Diamonds</v>
      </c>
      <c r="EP7" s="177" t="str">
        <f>IF(Declaration!$I$4="English",Languages!$A814,IF(Declaration!$I$4="French",Languages!$B814,IF(Declaration!$I$4="Spanish",Languages!$C814,IF(Declaration!$I$4="German",Languages!$D814,IF(Declaration!$I$4="Chinese",Languages!$E814,IF(Declaration!$I$4="Japanese",Languages!$F814,IF(Declaration!$I$4="Portugese",Languages!$G814)))))))</f>
        <v>Emeralds</v>
      </c>
      <c r="EQ7" s="177" t="str">
        <f>IF(Declaration!$I$4="English",Languages!$A815,IF(Declaration!$I$4="French",Languages!$B815,IF(Declaration!$I$4="Spanish",Languages!$C815,IF(Declaration!$I$4="German",Languages!$D815,IF(Declaration!$I$4="Chinese",Languages!$E815,IF(Declaration!$I$4="Japanese",Languages!$F815,IF(Declaration!$I$4="Portugese",Languages!$G815)))))))</f>
        <v>Fluorspar (mineral)</v>
      </c>
      <c r="ER7" s="177" t="str">
        <f>IF(Declaration!$I$4="English",Languages!$A816,IF(Declaration!$I$4="French",Languages!$B816,IF(Declaration!$I$4="Spanish",Languages!$C816,IF(Declaration!$I$4="German",Languages!$D816,IF(Declaration!$I$4="Chinese",Languages!$E816,IF(Declaration!$I$4="Japanese",Languages!$F816,IF(Declaration!$I$4="Portugese",Languages!$G816)))))))</f>
        <v>Gems</v>
      </c>
      <c r="ES7" s="177" t="str">
        <f>IF(Declaration!$I$4="English",Languages!$A817,IF(Declaration!$I$4="French",Languages!$B817,IF(Declaration!$I$4="Spanish",Languages!$C817,IF(Declaration!$I$4="German",Languages!$D817,IF(Declaration!$I$4="Chinese",Languages!$E817,IF(Declaration!$I$4="Japanese",Languages!$F817,IF(Declaration!$I$4="Portugese",Languages!$G817)))))))</f>
        <v>Gold</v>
      </c>
      <c r="ET7" s="177" t="str">
        <f>IF(Declaration!$I$4="English",Languages!$A818,IF(Declaration!$I$4="French",Languages!$B818,IF(Declaration!$I$4="Spanish",Languages!$C818,IF(Declaration!$I$4="German",Languages!$D818,IF(Declaration!$I$4="Chinese",Languages!$E818,IF(Declaration!$I$4="Japanese",Languages!$F818,IF(Declaration!$I$4="Portugese",Languages!$G818)))))))</f>
        <v>Granite</v>
      </c>
      <c r="EU7" s="177" t="str">
        <f>IF(Declaration!$I$4="English",Languages!$A819,IF(Declaration!$I$4="French",Languages!$B819,IF(Declaration!$I$4="Spanish",Languages!$C819,IF(Declaration!$I$4="German",Languages!$D819,IF(Declaration!$I$4="Chinese",Languages!$E819,IF(Declaration!$I$4="Japanese",Languages!$F819,IF(Declaration!$I$4="Portugese",Languages!$G819)))))))</f>
        <v>Granite (crushed)</v>
      </c>
      <c r="EV7" s="177" t="str">
        <f>IF(Declaration!$I$4="English",Languages!$A820,IF(Declaration!$I$4="French",Languages!$B820,IF(Declaration!$I$4="Spanish",Languages!$C820,IF(Declaration!$I$4="German",Languages!$D820,IF(Declaration!$I$4="Chinese",Languages!$E820,IF(Declaration!$I$4="Japanese",Languages!$F820,IF(Declaration!$I$4="Portugese",Languages!$G820)))))))</f>
        <v>Gravel (crushed stones)</v>
      </c>
      <c r="EW7" s="177" t="str">
        <f>IF(Declaration!$I$4="English",Languages!$A821,IF(Declaration!$I$4="French",Languages!$B821,IF(Declaration!$I$4="Spanish",Languages!$C821,IF(Declaration!$I$4="German",Languages!$D821,IF(Declaration!$I$4="Chinese",Languages!$E821,IF(Declaration!$I$4="Japanese",Languages!$F821,IF(Declaration!$I$4="Portugese",Languages!$G821)))))))</f>
        <v>Gypsum (mineral)</v>
      </c>
      <c r="EX7" s="177" t="str">
        <f>IF(Declaration!$I$4="English",Languages!$A822,IF(Declaration!$I$4="French",Languages!$B822,IF(Declaration!$I$4="Spanish",Languages!$C822,IF(Declaration!$I$4="German",Languages!$D822,IF(Declaration!$I$4="Chinese",Languages!$E822,IF(Declaration!$I$4="Japanese",Languages!$F822,IF(Declaration!$I$4="Portugese",Languages!$G822)))))))</f>
        <v>Iron</v>
      </c>
      <c r="EY7" s="177" t="str">
        <f>IF(Declaration!$I$4="English",Languages!$A823,IF(Declaration!$I$4="French",Languages!$B823,IF(Declaration!$I$4="Spanish",Languages!$C823,IF(Declaration!$I$4="German",Languages!$D823,IF(Declaration!$I$4="Chinese",Languages!$E823,IF(Declaration!$I$4="Japanese",Languages!$F823,IF(Declaration!$I$4="Portugese",Languages!$G823)))))))</f>
        <v>Jade</v>
      </c>
      <c r="EZ7" s="177" t="str">
        <f>IF(Declaration!$I$4="English",Languages!$A824,IF(Declaration!$I$4="French",Languages!$B824,IF(Declaration!$I$4="Spanish",Languages!$C824,IF(Declaration!$I$4="German",Languages!$D824,IF(Declaration!$I$4="Chinese",Languages!$E824,IF(Declaration!$I$4="Japanese",Languages!$F824,IF(Declaration!$I$4="Portugese",Languages!$G824)))))))</f>
        <v>Mica</v>
      </c>
      <c r="FA7" s="177" t="str">
        <f>IF(Declaration!$I$4="English",Languages!$A825,IF(Declaration!$I$4="French",Languages!$B825,IF(Declaration!$I$4="Spanish",Languages!$C825,IF(Declaration!$I$4="German",Languages!$D825,IF(Declaration!$I$4="Chinese",Languages!$E825,IF(Declaration!$I$4="Japanese",Languages!$F825,IF(Declaration!$I$4="Portugese",Languages!$G825)))))))</f>
        <v>Rubies</v>
      </c>
      <c r="FB7" s="177" t="str">
        <f>IF(Declaration!$I$4="English",Languages!$A826,IF(Declaration!$I$4="French",Languages!$B826,IF(Declaration!$I$4="Spanish",Languages!$C826,IF(Declaration!$I$4="German",Languages!$D826,IF(Declaration!$I$4="Chinese",Languages!$E826,IF(Declaration!$I$4="Japanese",Languages!$F826,IF(Declaration!$I$4="Portugese",Languages!$G826)))))))</f>
        <v>Salt</v>
      </c>
      <c r="FC7" s="177" t="str">
        <f>IF(Declaration!$I$4="English",Languages!$A827,IF(Declaration!$I$4="French",Languages!$B827,IF(Declaration!$I$4="Spanish",Languages!$C827,IF(Declaration!$I$4="German",Languages!$D827,IF(Declaration!$I$4="Chinese",Languages!$E827,IF(Declaration!$I$4="Japanese",Languages!$F827,IF(Declaration!$I$4="Portugese",Languages!$G827)))))))</f>
        <v>Sand</v>
      </c>
      <c r="FD7" s="177" t="str">
        <f>IF(Declaration!$I$4="English",Languages!$A828,IF(Declaration!$I$4="French",Languages!$B828,IF(Declaration!$I$4="Spanish",Languages!$C828,IF(Declaration!$I$4="German",Languages!$D828,IF(Declaration!$I$4="Chinese",Languages!$E828,IF(Declaration!$I$4="Japanese",Languages!$F828,IF(Declaration!$I$4="Portugese",Languages!$G828)))))))</f>
        <v>Sandstone</v>
      </c>
      <c r="FE7" s="177" t="str">
        <f>IF(Declaration!$I$4="English",Languages!$A829,IF(Declaration!$I$4="French",Languages!$B829,IF(Declaration!$I$4="Spanish",Languages!$C829,IF(Declaration!$I$4="German",Languages!$D829,IF(Declaration!$I$4="Chinese",Languages!$E829,IF(Declaration!$I$4="Japanese",Languages!$F829,IF(Declaration!$I$4="Portugese",Languages!$G829)))))))</f>
        <v>Sapphires</v>
      </c>
      <c r="FF7" s="177" t="str">
        <f>IF(Declaration!$I$4="English",Languages!$A830,IF(Declaration!$I$4="French",Languages!$B830,IF(Declaration!$I$4="Spanish",Languages!$C830,IF(Declaration!$I$4="German",Languages!$D830,IF(Declaration!$I$4="Chinese",Languages!$E830,IF(Declaration!$I$4="Japanese",Languages!$F830,IF(Declaration!$I$4="Portugese",Languages!$G830)))))))</f>
        <v>Silver</v>
      </c>
      <c r="FG7" s="177" t="str">
        <f>IF(Declaration!$I$4="English",Languages!$A831,IF(Declaration!$I$4="French",Languages!$B831,IF(Declaration!$I$4="Spanish",Languages!$C831,IF(Declaration!$I$4="German",Languages!$D831,IF(Declaration!$I$4="Chinese",Languages!$E831,IF(Declaration!$I$4="Japanese",Languages!$F831,IF(Declaration!$I$4="Portugese",Languages!$G831)))))))</f>
        <v>Stones</v>
      </c>
      <c r="FH7" s="177" t="str">
        <f>IF(Declaration!$I$4="English",Languages!$A832,IF(Declaration!$I$4="French",Languages!$B832,IF(Declaration!$I$4="Spanish",Languages!$C832,IF(Declaration!$I$4="German",Languages!$D832,IF(Declaration!$I$4="Chinese",Languages!$E832,IF(Declaration!$I$4="Japanese",Languages!$F832,IF(Declaration!$I$4="Portugese",Languages!$G832)))))))</f>
        <v>Stones (limestone)</v>
      </c>
      <c r="FI7" s="177" t="str">
        <f>IF(Declaration!$I$4="English",Languages!$A833,IF(Declaration!$I$4="French",Languages!$B833,IF(Declaration!$I$4="Spanish",Languages!$C833,IF(Declaration!$I$4="German",Languages!$D833,IF(Declaration!$I$4="Chinese",Languages!$E833,IF(Declaration!$I$4="Japanese",Languages!$F833,IF(Declaration!$I$4="Portugese",Languages!$G833)))))))</f>
        <v>Stones (pumice)</v>
      </c>
      <c r="FJ7" s="177" t="str">
        <f>IF(Declaration!$I$4="English",Languages!$A834,IF(Declaration!$I$4="French",Languages!$B834,IF(Declaration!$I$4="Spanish",Languages!$C834,IF(Declaration!$I$4="German",Languages!$D834,IF(Declaration!$I$4="Chinese",Languages!$E834,IF(Declaration!$I$4="Japanese",Languages!$F834,IF(Declaration!$I$4="Portugese",Languages!$G834)))))))</f>
        <v>Tantalum ore (coltan)</v>
      </c>
      <c r="FK7" s="177" t="str">
        <f>IF(Declaration!$I$4="English",Languages!$A835,IF(Declaration!$I$4="French",Languages!$B835,IF(Declaration!$I$4="Spanish",Languages!$C835,IF(Declaration!$I$4="German",Languages!$D835,IF(Declaration!$I$4="Chinese",Languages!$E835,IF(Declaration!$I$4="Japanese",Languages!$F835,IF(Declaration!$I$4="Portugese",Languages!$G835)))))))</f>
        <v>Tanzanite (gems)</v>
      </c>
      <c r="FL7" s="177" t="str">
        <f>IF(Declaration!$I$4="English",Languages!$A836,IF(Declaration!$I$4="French",Languages!$B836,IF(Declaration!$I$4="Spanish",Languages!$C836,IF(Declaration!$I$4="German",Languages!$D836,IF(Declaration!$I$4="Chinese",Languages!$E836,IF(Declaration!$I$4="Japanese",Languages!$F836,IF(Declaration!$I$4="Portugese",Languages!$G836)))))))</f>
        <v>Tin</v>
      </c>
      <c r="FM7" s="177" t="str">
        <f>IF(Declaration!$I$4="English",Languages!$A837,IF(Declaration!$I$4="French",Languages!$B837,IF(Declaration!$I$4="Spanish",Languages!$C837,IF(Declaration!$I$4="German",Languages!$D837,IF(Declaration!$I$4="Chinese",Languages!$E837,IF(Declaration!$I$4="Japanese",Languages!$F837,IF(Declaration!$I$4="Portugese",Languages!$G837)))))))</f>
        <v>Tin ore (cassiterite)</v>
      </c>
      <c r="FN7" s="177" t="str">
        <f>IF(Declaration!$I$4="English",Languages!$A838,IF(Declaration!$I$4="French",Languages!$B838,IF(Declaration!$I$4="Spanish",Languages!$C838,IF(Declaration!$I$4="German",Languages!$D838,IF(Declaration!$I$4="Chinese",Languages!$E838,IF(Declaration!$I$4="Japanese",Languages!$F838,IF(Declaration!$I$4="Portugese",Languages!$G838)))))))</f>
        <v>Trona (mineral)</v>
      </c>
      <c r="FO7" s="177" t="str">
        <f>IF(Declaration!$I$4="English",Languages!$A839,IF(Declaration!$I$4="French",Languages!$B839,IF(Declaration!$I$4="Spanish",Languages!$C839,IF(Declaration!$I$4="German",Languages!$D839,IF(Declaration!$I$4="Chinese",Languages!$E839,IF(Declaration!$I$4="Japanese",Languages!$F839,IF(Declaration!$I$4="Portugese",Languages!$G839)))))))</f>
        <v>Tungsten ore (wolframite)</v>
      </c>
      <c r="FP7" s="177" t="str">
        <f>IF(Declaration!$I$4="English",Languages!$A840,IF(Declaration!$I$4="French",Languages!$B840,IF(Declaration!$I$4="Spanish",Languages!$C840,IF(Declaration!$I$4="German",Languages!$D840,IF(Declaration!$I$4="Chinese",Languages!$E840,IF(Declaration!$I$4="Japanese",Languages!$F840,IF(Declaration!$I$4="Portugese",Languages!$G840)))))))</f>
        <v>Zinc</v>
      </c>
      <c r="FQ7" s="177" t="str">
        <f>IF(Declaration!$I$4="English",Languages!$A841,IF(Declaration!$I$4="French",Languages!$B841,IF(Declaration!$I$4="Spanish",Languages!$C841,IF(Declaration!$I$4="German",Languages!$D841,IF(Declaration!$I$4="Chinese",Languages!$E841,IF(Declaration!$I$4="Japanese",Languages!$F841,IF(Declaration!$I$4="Portugese",Languages!$G841)))))))</f>
        <v>Pornography</v>
      </c>
      <c r="FR7" s="167"/>
    </row>
    <row r="8" spans="1:174" ht="36" customHeight="1" x14ac:dyDescent="0.15">
      <c r="A8" s="5"/>
      <c r="B8" s="351"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52"/>
      <c r="D8" s="352"/>
      <c r="E8" s="352"/>
      <c r="F8" s="352"/>
      <c r="G8" s="352"/>
      <c r="H8" s="352"/>
      <c r="I8" s="352"/>
      <c r="J8" s="352"/>
      <c r="K8" s="352"/>
      <c r="L8" s="353"/>
      <c r="M8" s="7"/>
      <c r="P8" s="177" t="str">
        <f>IF(Declaration!$I$4="English",Languages!$A842,IF(Declaration!$I$4="French",Languages!$B842,IF(Declaration!$I$4="Spanish",Languages!$C842,IF(Declaration!$I$4="German",Languages!$D842,IF(Declaration!$I$4="Chinese",Languages!$E842,IF(Declaration!$I$4="Japanese",Languages!$F842,IF(Declaration!$I$4="Portugese",Languages!$G842)))))))</f>
        <v>slavery and human trafficking</v>
      </c>
      <c r="Q8" s="167" t="str">
        <f>IF(Declaration!$I$4="English",Languages!$A843,IF(Declaration!$I$4="French",Languages!$B843,IF(Declaration!$I$4="Spanish",Languages!$C843,IF(Declaration!$I$4="German",Languages!$D843,IF(Declaration!$I$4="Chinese",Languages!$E843,IF(Declaration!$I$4="Japanese",Languages!$F843,IF(Declaration!$I$4="Portugese",Languages!$G843)))))))</f>
        <v>child labour</v>
      </c>
      <c r="R8" s="167" t="str">
        <f>IF(Declaration!$I$4="English",Languages!$A844,IF(Declaration!$I$4="French",Languages!$B844,IF(Declaration!$I$4="Spanish",Languages!$C844,IF(Declaration!$I$4="German",Languages!$D844,IF(Declaration!$I$4="Chinese",Languages!$E844,IF(Declaration!$I$4="Japanese",Languages!$F844,IF(Declaration!$I$4="Portugese",Languages!$G844)))))))</f>
        <v>slavery, human trafficking and child labour</v>
      </c>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row>
    <row r="9" spans="1:174" ht="22.5" customHeight="1" x14ac:dyDescent="0.15">
      <c r="A9" s="5"/>
      <c r="B9" s="343"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343"/>
      <c r="D9" s="343"/>
      <c r="E9" s="6"/>
      <c r="F9" s="358"/>
      <c r="G9" s="358"/>
      <c r="H9" s="358"/>
      <c r="I9" s="358"/>
      <c r="J9" s="358"/>
      <c r="K9" s="358"/>
      <c r="L9" s="358"/>
      <c r="M9" s="7"/>
      <c r="P9" s="234" t="str">
        <f>IF(Declaration!$I$4="English",Languages!$A845,IF(Declaration!$I$4="French",Languages!$B845,IF(Declaration!$I$4="Spanish",Languages!$C845,IF(Declaration!$I$4="German",Languages!$D845,IF(Declaration!$I$4="Chinese",Languages!$E845,IF(Declaration!$I$4="Japanese",Languages!$F845,IF(Declaration!$I$4="Portugese",Languages!$G845)))))))</f>
        <v>Produce</v>
      </c>
      <c r="Q9" s="234" t="str">
        <f>IF(Declaration!$I$4="English",Languages!$A846,IF(Declaration!$I$4="French",Languages!$B846,IF(Declaration!$I$4="Spanish",Languages!$C846,IF(Declaration!$I$4="German",Languages!$D846,IF(Declaration!$I$4="Chinese",Languages!$E846,IF(Declaration!$I$4="Japanese",Languages!$F846,IF(Declaration!$I$4="Portugese",Languages!$G846)))))))</f>
        <v>Source</v>
      </c>
      <c r="R9" s="234" t="str">
        <f>IF(Declaration!$I$4="English",Languages!$A847,IF(Declaration!$I$4="French",Languages!$B847,IF(Declaration!$I$4="Spanish",Languages!$C847,IF(Declaration!$I$4="German",Languages!$D847,IF(Declaration!$I$4="Chinese",Languages!$E847,IF(Declaration!$I$4="Japanese",Languages!$F847,IF(Declaration!$I$4="Portugese",Languages!$G847)))))))</f>
        <v>Produce and Source</v>
      </c>
      <c r="S9" s="234" t="str">
        <f>IF(Declaration!$I$4="English",Languages!$A848,IF(Declaration!$I$4="French",Languages!$B848,IF(Declaration!$I$4="Spanish",Languages!$C848,IF(Declaration!$I$4="German",Languages!$D848,IF(Declaration!$I$4="Chinese",Languages!$E848,IF(Declaration!$I$4="Japanese",Languages!$F848,IF(Declaration!$I$4="Portugese",Languages!$G848)))))))</f>
        <v>Neither - my organization's product(s) do not contain this good</v>
      </c>
      <c r="T9" s="155"/>
    </row>
    <row r="10" spans="1:174" ht="22.5" customHeight="1" x14ac:dyDescent="0.15">
      <c r="A10" s="5"/>
      <c r="B10" s="343"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343"/>
      <c r="D10" s="343"/>
      <c r="E10" s="6"/>
      <c r="F10" s="358"/>
      <c r="G10" s="358"/>
      <c r="H10" s="358"/>
      <c r="I10" s="358"/>
      <c r="J10" s="358"/>
      <c r="K10" s="358"/>
      <c r="L10" s="358"/>
      <c r="M10" s="7"/>
      <c r="P10" s="177" t="str">
        <f>IF(Declaration!$I$4="English",Languages!$A850,IF(Declaration!$I$4="French",Languages!$B850,IF(Declaration!$I$4="Spanish",Languages!$C850,IF(Declaration!$I$4="German",Languages!$D850,IF(Declaration!$I$4="Chinese",Languages!$E850,IF(Declaration!$I$4="Japanese",Languages!$F850,IF(Declaration!$I$4="Portugese",Languages!$G850)))))))</f>
        <v>Yes</v>
      </c>
      <c r="Q10" s="177" t="str">
        <f>IF(Declaration!$I$4="English",Languages!$A851,IF(Declaration!$I$4="French",Languages!$B851,IF(Declaration!$I$4="Spanish",Languages!$C851,IF(Declaration!$I$4="German",Languages!$D851,IF(Declaration!$I$4="Chinese",Languages!$E851,IF(Declaration!$I$4="Japanese",Languages!$F851,IF(Declaration!$I$4="Portugese",Languages!$G851)))))))</f>
        <v>No</v>
      </c>
      <c r="R10" s="177" t="str">
        <f>IF(Declaration!$I$4="English",Languages!$A852,IF(Declaration!$I$4="French",Languages!$B852,IF(Declaration!$I$4="Spanish",Languages!$C852,IF(Declaration!$I$4="German",Languages!$D852,IF(Declaration!$I$4="Chinese",Languages!$E852,IF(Declaration!$I$4="Japanese",Languages!$F852,IF(Declaration!$I$4="Portugese",Languages!$G852)))))))</f>
        <v>Some</v>
      </c>
      <c r="S10" s="177" t="str">
        <f>IF(Declaration!$I$4="English",Languages!$A853,IF(Declaration!$I$4="French",Languages!$B853,IF(Declaration!$I$4="Spanish",Languages!$C853,IF(Declaration!$I$4="German",Languages!$D853,IF(Declaration!$I$4="Chinese",Languages!$E853,IF(Declaration!$I$4="Japanese",Languages!$F853,IF(Declaration!$I$4="Portugese",Languages!$G853)))))))</f>
        <v>N/A - my organization does not source (directly or indirectly) this good</v>
      </c>
      <c r="T10" s="155"/>
    </row>
    <row r="11" spans="1:174" ht="22.5" customHeight="1" x14ac:dyDescent="0.15">
      <c r="A11" s="5"/>
      <c r="B11" s="343"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343"/>
      <c r="D11" s="343"/>
      <c r="E11" s="6"/>
      <c r="F11" s="358"/>
      <c r="G11" s="358"/>
      <c r="H11" s="358"/>
      <c r="I11" s="358"/>
      <c r="J11" s="358"/>
      <c r="K11" s="358"/>
      <c r="L11" s="358"/>
      <c r="M11" s="7"/>
      <c r="P11" s="177" t="str">
        <f>IF(Declaration!$I$4="English",Languages!$A850,IF(Declaration!$I$4="French",Languages!$B850,IF(Declaration!$I$4="Spanish",Languages!$C850,IF(Declaration!$I$4="German",Languages!$D850,IF(Declaration!$I$4="Chinese",Languages!$E850,IF(Declaration!$I$4="Japanese",Languages!$F850,IF(Declaration!$I$4="Portugese",Languages!$G850)))))))</f>
        <v>Yes</v>
      </c>
      <c r="Q11" s="155" t="str">
        <f>IF(Declaration!$I$4="English",Languages!$A851,IF(Declaration!$I$4="French",Languages!$B851,IF(Declaration!$I$4="Spanish",Languages!$C851,IF(Declaration!$I$4="German",Languages!$D851,IF(Declaration!$I$4="Chinese",Languages!$E851,IF(Declaration!$I$4="Japanese",Languages!$F851,IF(Declaration!$I$4="Portugese",Languages!$G851)))))))</f>
        <v>No</v>
      </c>
      <c r="R11" s="155" t="str">
        <f>IF(Declaration!$I$4="English",Languages!$A849,IF(Declaration!$I$4="French",Languages!$B849,IF(Declaration!$I$4="Spanish",Languages!$C849,IF(Declaration!$I$4="German",Languages!$D849,IF(Declaration!$I$4="Chinese",Languages!$E849,IF(Declaration!$I$4="Japanese",Languages!$F849,IF(Declaration!$I$4="Portugese",Languages!$G849)))))))</f>
        <v>N/A - my organization's product(s) do not contain this good</v>
      </c>
      <c r="S11" s="155"/>
      <c r="T11" s="155"/>
    </row>
    <row r="12" spans="1:174" ht="22.5" customHeight="1" x14ac:dyDescent="0.15">
      <c r="A12" s="5"/>
      <c r="B12" s="343"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343"/>
      <c r="D12" s="343"/>
      <c r="E12" s="6"/>
      <c r="F12" s="358"/>
      <c r="G12" s="358"/>
      <c r="H12" s="358"/>
      <c r="I12" s="358"/>
      <c r="J12" s="358"/>
      <c r="K12" s="358"/>
      <c r="L12" s="358"/>
      <c r="M12" s="7"/>
      <c r="P12" s="177" t="str">
        <f>IF(Declaration!$I$4="English",Languages!$A858,IF(Declaration!$I$4="French",Languages!$B858,IF(Declaration!$I$4="Spanish",Languages!$C858,IF(Declaration!$I$4="German",Languages!$D858,IF(Declaration!$I$4="Chinese",Languages!$E858,IF(Declaration!$I$4="Japanese",Languages!$F858,IF(Declaration!$I$4="Portugese",Languages!$G858)))))))</f>
        <v>100 %</v>
      </c>
      <c r="Q12" s="177" t="str">
        <f>IF(Declaration!$I$4="English",Languages!$A859,IF(Declaration!$I$4="French",Languages!$B859,IF(Declaration!$I$4="Spanish",Languages!$C859,IF(Declaration!$I$4="German",Languages!$D859,IF(Declaration!$I$4="Chinese",Languages!$E859,IF(Declaration!$I$4="Japanese",Languages!$F859,IF(Declaration!$I$4="Portugese",Languages!$G859)))))))</f>
        <v>Greater than 90%</v>
      </c>
      <c r="R12" s="177" t="str">
        <f>IF(Declaration!$I$4="English",Languages!$A860,IF(Declaration!$I$4="French",Languages!$B860,IF(Declaration!$I$4="Spanish",Languages!$C860,IF(Declaration!$I$4="German",Languages!$D860,IF(Declaration!$I$4="Chinese",Languages!$E860,IF(Declaration!$I$4="Japanese",Languages!$F860,IF(Declaration!$I$4="Portugese",Languages!$G860)))))))</f>
        <v>Greater than 75%</v>
      </c>
      <c r="S12" s="177" t="str">
        <f>IF(Declaration!$I$4="English",Languages!$A861,IF(Declaration!$I$4="French",Languages!$B861,IF(Declaration!$I$4="Spanish",Languages!$C861,IF(Declaration!$I$4="German",Languages!$D861,IF(Declaration!$I$4="Chinese",Languages!$E861,IF(Declaration!$I$4="Japanese",Languages!$F861,IF(Declaration!$I$4="Portugese",Languages!$G861)))))))</f>
        <v>Greater than 50%</v>
      </c>
      <c r="T12" s="177" t="str">
        <f>IF(Declaration!$I$4="English",Languages!$A862,IF(Declaration!$I$4="French",Languages!$B862,IF(Declaration!$I$4="Spanish",Languages!$C862,IF(Declaration!$I$4="German",Languages!$D862,IF(Declaration!$I$4="Chinese",Languages!$E862,IF(Declaration!$I$4="Japanese",Languages!$F862,IF(Declaration!$I$4="Portugese",Languages!$G862)))))))</f>
        <v>50% or less</v>
      </c>
    </row>
    <row r="13" spans="1:174" ht="22.5" customHeight="1" x14ac:dyDescent="0.15">
      <c r="A13" s="5"/>
      <c r="B13" s="343"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343"/>
      <c r="D13" s="343"/>
      <c r="E13" s="6"/>
      <c r="F13" s="357"/>
      <c r="G13" s="358"/>
      <c r="H13" s="358"/>
      <c r="I13" s="358"/>
      <c r="J13" s="358"/>
      <c r="K13" s="358"/>
      <c r="L13" s="358"/>
      <c r="M13" s="7"/>
      <c r="P13" s="233" t="str">
        <f>IF(Declaration!$I$4="English",Languages!$A1035,IF(Declaration!$I$4="French",Languages!$B1035,IF(Declaration!$I$4="Spanish",Languages!$C1035,IF(Declaration!$I$4="German",Languages!$D1035,IF(Declaration!$I$4="Chinese",Languages!$E1035,IF(Declaration!$I$4="Japanese",Languages!$F1035,IF(Declaration!$I$4="Portugese",Languages!$G1035)))))))</f>
        <v>My organization produces this good in:</v>
      </c>
      <c r="Q13" s="155"/>
      <c r="R13" s="155"/>
      <c r="S13" s="155"/>
      <c r="T13" s="155"/>
    </row>
    <row r="14" spans="1:174" ht="22.5" customHeight="1" x14ac:dyDescent="0.15">
      <c r="A14" s="5"/>
      <c r="B14" s="343"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343"/>
      <c r="D14" s="343"/>
      <c r="E14" s="6"/>
      <c r="F14" s="358"/>
      <c r="G14" s="358"/>
      <c r="H14" s="358"/>
      <c r="I14" s="358"/>
      <c r="J14" s="358"/>
      <c r="K14" s="358"/>
      <c r="L14" s="358"/>
      <c r="M14" s="7"/>
      <c r="P14" s="233" t="str">
        <f>IF(Declaration!$I$4="English",Languages!$A1036,IF(Declaration!$I$4="French",Languages!$B1036,IF(Declaration!$I$4="Spanish",Languages!$C1036,IF(Declaration!$I$4="German",Languages!$D1036,IF(Declaration!$I$4="Chinese",Languages!$E1036,IF(Declaration!$I$4="Japanese",Languages!$F1036,IF(Declaration!$I$4="Portugese",Languages!$G1036)))))))</f>
        <v>My organization sources (directly or indirectly) this good from:</v>
      </c>
      <c r="Q14" s="155"/>
      <c r="R14" s="155"/>
      <c r="S14" s="155"/>
      <c r="T14" s="155"/>
    </row>
    <row r="15" spans="1:174" ht="22.5" customHeight="1" x14ac:dyDescent="0.15">
      <c r="A15" s="5"/>
      <c r="B15" s="343"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343"/>
      <c r="D15" s="343"/>
      <c r="E15" s="6"/>
      <c r="F15" s="358"/>
      <c r="G15" s="358"/>
      <c r="H15" s="358"/>
      <c r="I15" s="358"/>
      <c r="J15" s="358"/>
      <c r="K15" s="358"/>
      <c r="L15" s="358"/>
      <c r="M15" s="7"/>
      <c r="P15" s="177" t="str">
        <f>IF(Declaration!$I$4="English",Languages!$A850,IF(Declaration!$I$4="French",Languages!$B850,IF(Declaration!$I$4="Spanish",Languages!$C850,IF(Declaration!$I$4="German",Languages!$D850,IF(Declaration!$I$4="Chinese",Languages!$E850,IF(Declaration!$I$4="Japanese",Languages!$F850,IF(Declaration!$I$4="Portugese",Languages!$G850)))))))</f>
        <v>Yes</v>
      </c>
      <c r="Q15" s="155" t="str">
        <f>IF(Declaration!$I$4="English",Languages!$A851,IF(Declaration!$I$4="French",Languages!$B851,IF(Declaration!$I$4="Spanish",Languages!$C851,IF(Declaration!$I$4="German",Languages!$D851,IF(Declaration!$I$4="Chinese",Languages!$E851,IF(Declaration!$I$4="Japanese",Languages!$F851,IF(Declaration!$I$4="Portugese",Languages!$G851)))))))</f>
        <v>No</v>
      </c>
      <c r="R15" s="155" t="str">
        <f>IF(Declaration!$I$4="English",Languages!$A853,IF(Declaration!$I$4="French",Languages!$B853,IF(Declaration!$I$4="Spanish",Languages!$C853,IF(Declaration!$I$4="German",Languages!$D853,IF(Declaration!$I$4="Chinese",Languages!$E853,IF(Declaration!$I$4="Japanese",Languages!$F853,IF(Declaration!$I$4="Portugese",Languages!$G853)))))))</f>
        <v>N/A - my organization does not source (directly or indirectly) this good</v>
      </c>
      <c r="S15" s="155"/>
      <c r="T15" s="155"/>
    </row>
    <row r="16" spans="1:174" ht="22.5" customHeight="1" x14ac:dyDescent="0.15">
      <c r="A16" s="5"/>
      <c r="B16" s="343"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343"/>
      <c r="D16" s="343"/>
      <c r="E16" s="6"/>
      <c r="F16" s="358"/>
      <c r="G16" s="358"/>
      <c r="H16" s="358"/>
      <c r="I16" s="358"/>
      <c r="J16" s="358"/>
      <c r="K16" s="358"/>
      <c r="L16" s="358"/>
      <c r="M16" s="7"/>
      <c r="P16" s="233" t="str">
        <f>IF(Declaration!$I$4="English",Languages!$A1038,IF(Declaration!$I$4="French",Languages!$B1038,IF(Declaration!$I$4="Spanish",Languages!$C1038,IF(Declaration!$I$4="German",Languages!$D1038,IF(Declaration!$I$4="Chinese",Languages!$E1038,IF(Declaration!$I$4="Japanese",Languages!$F1038,IF(Declaration!$I$4="Portugese",Languages!$G1038)))))))</f>
        <v>Number selected:</v>
      </c>
      <c r="Q16" s="155"/>
      <c r="R16" s="155"/>
      <c r="S16" s="155"/>
      <c r="T16" s="155"/>
    </row>
    <row r="17" spans="1:28" ht="22.5" customHeight="1" x14ac:dyDescent="0.15">
      <c r="A17" s="5"/>
      <c r="B17" s="343"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343"/>
      <c r="D17" s="343"/>
      <c r="E17" s="6"/>
      <c r="F17" s="357"/>
      <c r="G17" s="358"/>
      <c r="H17" s="358"/>
      <c r="I17" s="358"/>
      <c r="J17" s="358"/>
      <c r="K17" s="358"/>
      <c r="L17" s="358"/>
      <c r="M17" s="7"/>
      <c r="P17" s="177" t="str">
        <f>IF(Declaration!$I$4="English",Languages!$A174,IF(Declaration!$I$4="French",Languages!$B174,IF(Declaration!$I$4="Spanish",Languages!$C174,IF(Declaration!$I$4="German",Languages!$D174,IF(Declaration!$I$4="Chinese",Languages!$E174,IF(Declaration!$I$4="Japanese",Languages!$F174,IF(Declaration!$I$4="Portugese",Languages!$G174)))))))</f>
        <v>Tier 1</v>
      </c>
      <c r="Q17" s="177" t="str">
        <f>IF(Declaration!$I$4="English",Languages!$A175,IF(Declaration!$I$4="French",Languages!$B175,IF(Declaration!$I$4="Spanish",Languages!$C175,IF(Declaration!$I$4="German",Languages!$D175,IF(Declaration!$I$4="Chinese",Languages!$E175,IF(Declaration!$I$4="Japanese",Languages!$F175,IF(Declaration!$I$4="Portugese",Languages!$G175)))))))</f>
        <v>Tier 2</v>
      </c>
      <c r="R17" s="177"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77" t="str">
        <f>IF(Declaration!$I$4="English",Languages!$A177,IF(Declaration!$I$4="French",Languages!$B177,IF(Declaration!$I$4="Spanish",Languages!$C177,IF(Declaration!$I$4="German",Languages!$D177,IF(Declaration!$I$4="Chinese",Languages!$E177,IF(Declaration!$I$4="Japanese",Languages!$F177,IF(Declaration!$I$4="Portugese",Languages!$G177)))))))</f>
        <v>Tier 3</v>
      </c>
      <c r="T17" s="177"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34" t="str">
        <f>IF(Declaration!$I$4="English",Languages!$A179,IF(Declaration!$I$4="French",Languages!$B179,IF(Declaration!$I$4="Spanish",Languages!$C179,IF(Declaration!$I$4="German",Languages!$D179,IF(Declaration!$I$4="Chinese",Languages!$E179,IF(Declaration!$I$4="Japanese",Languages!$F179,IF(Declaration!$I$4="Portugese",Languages!$G179)))))))</f>
        <v>Unranked</v>
      </c>
      <c r="V17" s="234"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34"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34"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15">
      <c r="A18" s="5"/>
      <c r="B18" s="343"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343"/>
      <c r="D18" s="343"/>
      <c r="E18" s="6"/>
      <c r="F18" s="359"/>
      <c r="G18" s="359"/>
      <c r="H18" s="359"/>
      <c r="I18" s="359"/>
      <c r="J18" s="359"/>
      <c r="K18" s="359"/>
      <c r="L18" s="359"/>
      <c r="M18" s="7"/>
      <c r="P18" s="8" t="str">
        <f>IF(Declaration!$I$4="English",Languages!$A1040,IF(Declaration!$I$4="French",Languages!$B1040,IF(Declaration!$I$4="Spanish",Languages!$C1040,IF(Declaration!$I$4="German",Languages!$D1040,IF(Declaration!$I$4="Chinese",Languages!$E1040,IF(Declaration!$I$4="Japanese",Languages!$F1040,IF(Declaration!$I$4="Portugese",Languages!$G1040)))))))</f>
        <v>14 and younger</v>
      </c>
      <c r="Q18" s="155" t="str">
        <f>IF(Declaration!$I$4="English",Languages!$A1041,IF(Declaration!$I$4="French",Languages!$B1041,IF(Declaration!$I$4="Spanish",Languages!$C1041,IF(Declaration!$I$4="German",Languages!$D1041,IF(Declaration!$I$4="Chinese",Languages!$E1041,IF(Declaration!$I$4="Japanese",Languages!$F1041,IF(Declaration!$I$4="Portugese",Languages!$G1041)))))))</f>
        <v>15 to 18</v>
      </c>
      <c r="R18" s="155" t="str">
        <f>IF(Declaration!$I$4="English",Languages!$A1042,IF(Declaration!$I$4="French",Languages!$B1042,IF(Declaration!$I$4="Spanish",Languages!$C1042,IF(Declaration!$I$4="German",Languages!$D1042,IF(Declaration!$I$4="Chinese",Languages!$E1042,IF(Declaration!$I$4="Japanese",Languages!$F1042,IF(Declaration!$I$4="Portugese",Languages!$G1042)))))))</f>
        <v>older than 18</v>
      </c>
      <c r="S18" s="155"/>
      <c r="T18" s="155"/>
    </row>
    <row r="19" spans="1:28" ht="22.5" customHeight="1" x14ac:dyDescent="0.15">
      <c r="A19" s="5"/>
      <c r="B19" s="343"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343"/>
      <c r="D19" s="343"/>
      <c r="E19" s="6"/>
      <c r="F19" s="354"/>
      <c r="G19" s="354"/>
      <c r="H19" s="354"/>
      <c r="I19" s="354"/>
      <c r="J19" s="354"/>
      <c r="K19" s="354"/>
      <c r="L19" s="354"/>
      <c r="M19" s="7"/>
      <c r="P19" s="204" t="str">
        <f>IF(Declaration!$I$4="English",Languages!$A1045,IF(Declaration!$I$4="French",Languages!$B1045,IF(Declaration!$I$4="Spanish",Languages!$C1045,IF(Declaration!$I$4="German",Languages!$D1045,IF(Declaration!$I$4="Chinese",Languages!$E1045,IF(Declaration!$I$4="Japanese",Languages!$F1045,IF(Declaration!$I$4="Portugese",Languages!$G1045)))))))</f>
        <v>Selections In Source Countries Tab Not Completed</v>
      </c>
      <c r="Q19" s="155"/>
      <c r="R19" s="155"/>
      <c r="S19" s="155"/>
      <c r="T19" s="155"/>
    </row>
    <row r="20" spans="1:28" ht="22.5" customHeight="1" x14ac:dyDescent="0.15">
      <c r="A20" s="5"/>
      <c r="B20" s="343" t="str">
        <f>IF(Declaration!$I$4="English",Languages!A53,IF(Declaration!$I$4="French",Languages!B53,IF(Declaration!$I$4="Spanish",Languages!C53,IF(Declaration!$I$4="German",Languages!D53,IF(Declaration!$I$4="Chinese",Languages!E53,IF(Declaration!$I$4="Japanese",Languages!F53,IF(Declaration!$I$4="Portugese",Languages!G53)))))))</f>
        <v>Goods scope 1:</v>
      </c>
      <c r="C20" s="343"/>
      <c r="D20" s="343"/>
      <c r="E20" s="6"/>
      <c r="F20" s="219"/>
      <c r="G20" s="344"/>
      <c r="H20" s="345"/>
      <c r="I20" s="345"/>
      <c r="J20" s="345"/>
      <c r="K20" s="345"/>
      <c r="L20" s="346"/>
      <c r="M20" s="7"/>
      <c r="P20" s="8" t="str">
        <f>IF(Declaration!$I$4="English",Languages!$A1044,IF(Declaration!$I$4="French",Languages!$B1044,IF(Declaration!$I$4="Spanish",Languages!$C1044,IF(Declaration!$I$4="German",Languages!$D1044,IF(Declaration!$I$4="Chinese",Languages!$E1044,IF(Declaration!$I$4="Japanese",Languages!$F1044,IF(Declaration!$I$4="Portugese",Languages!$G1044)))))))</f>
        <v>N/A</v>
      </c>
      <c r="Q20" s="155"/>
      <c r="R20" s="155"/>
      <c r="S20" s="155"/>
      <c r="T20" s="155"/>
    </row>
    <row r="21" spans="1:28" ht="22.5" customHeight="1" x14ac:dyDescent="0.15">
      <c r="A21" s="5"/>
      <c r="B21" s="343" t="str">
        <f>IF(Declaration!$I$4="English",Languages!A54,IF(Declaration!$I$4="French",Languages!B54,IF(Declaration!$I$4="Spanish",Languages!C54,IF(Declaration!$I$4="German",Languages!D54,IF(Declaration!$I$4="Chinese",Languages!E54,IF(Declaration!$I$4="Japanese",Languages!F54,IF(Declaration!$I$4="Portugese",Languages!G54)))))))</f>
        <v>Goods scope 2:</v>
      </c>
      <c r="C21" s="343"/>
      <c r="D21" s="343"/>
      <c r="E21" s="6"/>
      <c r="F21" s="218"/>
      <c r="G21" s="344"/>
      <c r="H21" s="345"/>
      <c r="I21" s="345"/>
      <c r="J21" s="345"/>
      <c r="K21" s="345"/>
      <c r="L21" s="346"/>
      <c r="M21" s="7"/>
      <c r="Q21" s="155"/>
      <c r="R21" s="155"/>
      <c r="S21" s="155"/>
      <c r="T21" s="155"/>
    </row>
    <row r="22" spans="1:28" ht="22.5" customHeight="1" x14ac:dyDescent="0.15">
      <c r="A22" s="5"/>
      <c r="B22" s="343" t="str">
        <f>IF(Declaration!$I$4="English",Languages!A55,IF(Declaration!$I$4="French",Languages!B55,IF(Declaration!$I$4="Spanish",Languages!C55,IF(Declaration!$I$4="German",Languages!D55,IF(Declaration!$I$4="Chinese",Languages!E55,IF(Declaration!$I$4="Japanese",Languages!F55,IF(Declaration!$I$4="Portugese",Languages!G55)))))))</f>
        <v>Goods scope 3:</v>
      </c>
      <c r="C22" s="343"/>
      <c r="D22" s="343"/>
      <c r="E22" s="6"/>
      <c r="F22" s="218"/>
      <c r="G22" s="344"/>
      <c r="H22" s="345"/>
      <c r="I22" s="345"/>
      <c r="J22" s="345"/>
      <c r="K22" s="345"/>
      <c r="L22" s="346"/>
      <c r="M22" s="7"/>
      <c r="Q22" s="155"/>
      <c r="R22" s="155"/>
      <c r="S22" s="155"/>
      <c r="T22" s="155"/>
    </row>
    <row r="23" spans="1:28" ht="22.5" customHeight="1" x14ac:dyDescent="0.15">
      <c r="A23" s="5"/>
      <c r="B23" s="343" t="str">
        <f>IF(Declaration!$I$4="English",Languages!A56,IF(Declaration!$I$4="French",Languages!B56,IF(Declaration!$I$4="Spanish",Languages!C56,IF(Declaration!$I$4="German",Languages!D56,IF(Declaration!$I$4="Chinese",Languages!E56,IF(Declaration!$I$4="Japanese",Languages!F56,IF(Declaration!$I$4="Portugese",Languages!G56)))))))</f>
        <v>Goods scope 4:</v>
      </c>
      <c r="C23" s="343"/>
      <c r="D23" s="343"/>
      <c r="E23" s="6"/>
      <c r="F23" s="218"/>
      <c r="G23" s="344"/>
      <c r="H23" s="345"/>
      <c r="I23" s="345"/>
      <c r="J23" s="345"/>
      <c r="K23" s="345"/>
      <c r="L23" s="346"/>
      <c r="M23" s="7"/>
      <c r="Q23" s="155"/>
      <c r="R23" s="155"/>
      <c r="S23" s="155"/>
      <c r="T23" s="155"/>
    </row>
    <row r="24" spans="1:28" ht="22.5" customHeight="1" x14ac:dyDescent="0.15">
      <c r="A24" s="5"/>
      <c r="B24" s="343" t="str">
        <f>IF(Declaration!$I$4="English",Languages!A57,IF(Declaration!$I$4="French",Languages!B57,IF(Declaration!$I$4="Spanish",Languages!C57,IF(Declaration!$I$4="German",Languages!D57,IF(Declaration!$I$4="Chinese",Languages!E57,IF(Declaration!$I$4="Japanese",Languages!F57,IF(Declaration!$I$4="Portugese",Languages!G57)))))))</f>
        <v>Goods scope 5:</v>
      </c>
      <c r="C24" s="343"/>
      <c r="D24" s="343"/>
      <c r="E24" s="6"/>
      <c r="F24" s="218"/>
      <c r="G24" s="344"/>
      <c r="H24" s="345"/>
      <c r="I24" s="345"/>
      <c r="J24" s="345"/>
      <c r="K24" s="345"/>
      <c r="L24" s="346"/>
      <c r="M24" s="7"/>
      <c r="Q24" s="155"/>
      <c r="R24" s="155"/>
      <c r="S24" s="155"/>
      <c r="T24" s="155"/>
    </row>
    <row r="25" spans="1:28" ht="22.5" customHeight="1" x14ac:dyDescent="0.15">
      <c r="A25" s="5"/>
      <c r="B25" s="343" t="str">
        <f>IF(Declaration!$I$4="English",Languages!A58,IF(Declaration!$I$4="French",Languages!B58,IF(Declaration!$I$4="Spanish",Languages!C58,IF(Declaration!$I$4="German",Languages!D58,IF(Declaration!$I$4="Chinese",Languages!E58,IF(Declaration!$I$4="Japanese",Languages!F58,IF(Declaration!$I$4="Portugese",Languages!G58)))))))</f>
        <v>Topics scope:</v>
      </c>
      <c r="C25" s="343"/>
      <c r="D25" s="343"/>
      <c r="E25" s="6"/>
      <c r="F25" s="339"/>
      <c r="G25" s="339"/>
      <c r="H25" s="339"/>
      <c r="I25" s="339"/>
      <c r="J25" s="339"/>
      <c r="K25" s="339"/>
      <c r="L25" s="339"/>
      <c r="M25" s="7"/>
      <c r="Q25" s="155"/>
      <c r="R25" s="155"/>
      <c r="S25" s="155"/>
      <c r="T25" s="155"/>
    </row>
    <row r="26" spans="1:28" ht="22.5" customHeight="1" x14ac:dyDescent="0.15">
      <c r="A26" s="5"/>
      <c r="B26" s="343" t="str">
        <f>IF(Declaration!$I$4="English",Languages!A59,IF(Declaration!$I$4="French",Languages!B59,IF(Declaration!$I$4="Spanish",Languages!C59,IF(Declaration!$I$4="German",Languages!D59,IF(Declaration!$I$4="Chinese",Languages!E59,IF(Declaration!$I$4="Japanese",Languages!F59,IF(Declaration!$I$4="Portugese",Languages!G59)))))))</f>
        <v>Regulatory scope:</v>
      </c>
      <c r="C26" s="343"/>
      <c r="D26" s="343"/>
      <c r="E26" s="6"/>
      <c r="F26" s="339"/>
      <c r="G26" s="339"/>
      <c r="H26" s="339"/>
      <c r="I26" s="339"/>
      <c r="J26" s="339"/>
      <c r="K26" s="339"/>
      <c r="L26" s="339"/>
      <c r="M26" s="7"/>
      <c r="P26" s="8" t="str">
        <f>IF(Declaration!$I$4="English",Languages!$A1046,IF(Declaration!$I$4="French",Languages!$B1046,IF(Declaration!$I$4="Spanish",Languages!$C1046,IF(Declaration!$I$4="German",Languages!$D1046,IF(Declaration!$I$4="Chinese",Languages!$E1046,IF(Declaration!$I$4="Japanese",Languages!$F1046,IF(Declaration!$I$4="Portugese",Languages!$G1046)))))))</f>
        <v>All</v>
      </c>
      <c r="Q26" s="155" t="str">
        <f>IF(Declaration!$I$4="English",Languages!$A1047,IF(Declaration!$I$4="French",Languages!$B1047,IF(Declaration!$I$4="Spanish",Languages!$C1047,IF(Declaration!$I$4="German",Languages!$D1047,IF(Declaration!$I$4="Chinese",Languages!$E1047,IF(Declaration!$I$4="Japanese",Languages!$F1047,IF(Declaration!$I$4="Portugese",Languages!$G1047)))))))</f>
        <v>Select</v>
      </c>
      <c r="R26" s="155"/>
      <c r="S26" s="155"/>
      <c r="T26" s="155"/>
    </row>
    <row r="27" spans="1:28" ht="10.25" customHeight="1" x14ac:dyDescent="0.15">
      <c r="A27" s="5"/>
      <c r="B27" s="6"/>
      <c r="C27" s="6"/>
      <c r="D27" s="6"/>
      <c r="E27" s="6"/>
      <c r="F27" s="6"/>
      <c r="G27" s="207"/>
      <c r="H27" s="207"/>
      <c r="I27" s="207"/>
      <c r="J27" s="6"/>
      <c r="K27" s="6"/>
      <c r="L27" s="6"/>
      <c r="M27" s="7"/>
      <c r="P27" s="177"/>
    </row>
    <row r="28" spans="1:28" ht="76.25" customHeight="1" x14ac:dyDescent="0.15">
      <c r="A28" s="5"/>
      <c r="B28" s="86"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6" t="str">
        <f>IF(Declaration!$I$4="English",Languages!A61,IF(Declaration!$I$4="French",Languages!B61,IF(Declaration!$I$4="Spanish",Languages!C61,IF(Declaration!$I$4="German",Languages!D61,IF(Declaration!$I$4="Chinese",Languages!E61,IF(Declaration!$I$4="Japanese",Languages!F61,IF(Declaration!$I$4="Portugese",Languages!G61)))))))</f>
        <v>Sub-Question #</v>
      </c>
      <c r="D28" s="86"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5"/>
      <c r="F28" s="86" t="str">
        <f>IF(Declaration!$I$4="English",Languages!A63,IF(Declaration!$I$4="French",Languages!B63,IF(Declaration!$I$4="Spanish",Languages!C63,IF(Declaration!$I$4="German",Languages!D63,IF(Declaration!$I$4="Chinese",Languages!E63,IF(Declaration!$I$4="Japanese",Languages!F63,IF(Declaration!$I$4="Portugese",Languages!G63)))))))</f>
        <v>Question Response</v>
      </c>
      <c r="G28" s="355"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55"/>
      <c r="I28" s="214" t="str">
        <f>IF(Declaration!$I$4="English",Languages!A65,IF(Declaration!$I$4="French",Languages!B65,IF(Declaration!$I$4="Spanish",Languages!C65,IF(Declaration!$I$4="German",Languages!D65,IF(Declaration!$I$4="Chinese",Languages!E65,IF(Declaration!$I$4="Japanese",Languages!F65,IF(Declaration!$I$4="Portugese",Languages!G65)))))))</f>
        <v>URL or File</v>
      </c>
      <c r="J28" s="356"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 and attach corresponding document(s) to submission</v>
      </c>
      <c r="K28" s="356"/>
      <c r="L28" s="83" t="str">
        <f>IF(Declaration!$I$4="English",Languages!A67,IF(Declaration!$I$4="French",Languages!B67,IF(Declaration!$I$4="Spanish",Languages!C67,IF(Declaration!$I$4="German",Languages!D67,IF(Declaration!$I$4="Chinese",Languages!E67,IF(Declaration!$I$4="Japanese",Languages!F67,IF(Declaration!$I$4="Portugese",Languages!G67)))))))</f>
        <v>Comments</v>
      </c>
      <c r="M28" s="7"/>
      <c r="P28" s="177"/>
    </row>
    <row r="29" spans="1:28" ht="36" customHeight="1" x14ac:dyDescent="0.15">
      <c r="A29" s="5"/>
      <c r="B29" s="349"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49"/>
      <c r="D29" s="349"/>
      <c r="E29" s="349"/>
      <c r="F29" s="349"/>
      <c r="G29" s="349"/>
      <c r="H29" s="349"/>
      <c r="I29" s="349"/>
      <c r="J29" s="349"/>
      <c r="K29" s="349"/>
      <c r="L29" s="349"/>
      <c r="M29" s="7"/>
      <c r="P29" s="177"/>
    </row>
    <row r="30" spans="1:28" ht="42.75" customHeight="1" x14ac:dyDescent="0.15">
      <c r="A30" s="5"/>
      <c r="B30" s="46">
        <v>1</v>
      </c>
      <c r="C30" s="87"/>
      <c r="D30" s="51"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4"/>
      <c r="F30" s="235" t="str">
        <f>$P$16&amp;" "&amp;IF(SUM(COUNTIF(Countries!$C:$C,$P$2))=0,0,COUNTIF(Countries!$C:$C,$P$2))</f>
        <v>Number selected: 0</v>
      </c>
      <c r="G30" s="340"/>
      <c r="H30" s="340"/>
      <c r="I30" s="208"/>
      <c r="J30" s="341"/>
      <c r="K30" s="342"/>
      <c r="L30" s="93"/>
      <c r="M30" s="7"/>
      <c r="P30" s="177"/>
      <c r="R30" s="237"/>
      <c r="S30" s="237"/>
      <c r="T30" s="237"/>
      <c r="U30" s="237"/>
      <c r="V30" s="237"/>
      <c r="W30" s="237"/>
      <c r="X30" s="237"/>
      <c r="Y30" s="237"/>
      <c r="Z30" s="237"/>
      <c r="AA30" s="237"/>
      <c r="AB30" s="237"/>
    </row>
    <row r="31" spans="1:28" ht="62.25" customHeight="1" x14ac:dyDescent="0.15">
      <c r="A31" s="5"/>
      <c r="B31" s="42">
        <v>2</v>
      </c>
      <c r="C31" s="42"/>
      <c r="D31" s="51"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4"/>
      <c r="F31" s="98"/>
      <c r="G31" s="336"/>
      <c r="H31" s="336"/>
      <c r="I31" s="209"/>
      <c r="J31" s="331"/>
      <c r="K31" s="332"/>
      <c r="L31" s="93"/>
      <c r="M31" s="7"/>
      <c r="P31" s="177"/>
      <c r="R31" s="237"/>
      <c r="S31" s="237"/>
      <c r="T31" s="237"/>
      <c r="U31" s="237"/>
      <c r="V31" s="237"/>
      <c r="W31" s="237"/>
      <c r="X31" s="237"/>
      <c r="Y31" s="237"/>
      <c r="Z31" s="237"/>
      <c r="AA31" s="237"/>
      <c r="AB31" s="237"/>
    </row>
    <row r="32" spans="1:28" ht="78" customHeight="1" x14ac:dyDescent="0.15">
      <c r="A32" s="5"/>
      <c r="B32" s="42">
        <v>3</v>
      </c>
      <c r="C32" s="42"/>
      <c r="D32" s="51"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 listed in the 'Source Countries tab'? Please select all countries that apply on the 'Source Countries tab'.</v>
      </c>
      <c r="E32" s="44"/>
      <c r="F32" s="333"/>
      <c r="G32" s="334"/>
      <c r="H32" s="334"/>
      <c r="I32" s="334"/>
      <c r="J32" s="334"/>
      <c r="K32" s="334"/>
      <c r="L32" s="335"/>
      <c r="M32" s="7"/>
      <c r="P32" s="177"/>
      <c r="R32" s="237"/>
      <c r="S32" s="237"/>
      <c r="T32" s="237"/>
      <c r="U32" s="237"/>
      <c r="V32" s="237"/>
      <c r="W32" s="237"/>
      <c r="X32" s="237"/>
      <c r="Y32" s="237"/>
      <c r="Z32" s="237"/>
      <c r="AA32" s="237"/>
      <c r="AB32" s="237"/>
    </row>
    <row r="33" spans="1:28" ht="85.5" customHeight="1" x14ac:dyDescent="0.15">
      <c r="A33" s="5"/>
      <c r="B33" s="319"/>
      <c r="C33" s="320"/>
      <c r="D33" s="51" t="str">
        <f>IF(ISBLANK(G20),"",G20)</f>
        <v/>
      </c>
      <c r="E33" s="44"/>
      <c r="F33" s="236" t="str">
        <f>IF(D33="","",IF(COUNTIF(O33:P33,$P$19)&gt;0,$P$19,IF(D33&lt;&gt;"",$P$13&amp;" "&amp;O33&amp;CHAR(10)&amp;CHAR(10)&amp;$P$14&amp;" "&amp;P33,FALSE)))</f>
        <v/>
      </c>
      <c r="G33" s="340"/>
      <c r="H33" s="340"/>
      <c r="I33" s="209"/>
      <c r="J33" s="331"/>
      <c r="K33" s="332"/>
      <c r="L33" s="179"/>
      <c r="M33" s="7"/>
      <c r="O33" s="204" t="str" cm="1">
        <f t="array" ref="O33">IF($D33="","",IF(AND($D33&lt;&gt;"",COUNTIF('Source Countries'!$B:$B,$D33)&lt;&gt;COUNTIFS('Source Countries'!$B:$B,$D33,'Source Countries'!$D:$D,"&lt;&gt;"&amp;"")),$P$19,IF(AND(_xlfn.TEXTJOIN(", ",TRUE,_xlfn.UNIQUE(IF(($D33&amp;$P$2)='Source Countries'!$L:$L,'Source Countries'!$C:$C,"")))="",COUNTIF('Source Countries'!$B:$B,$D33)=COUNTIFS('Source Countries'!$B:$B,$D33,'Source Countries'!$D:$D,"&lt;&gt;"&amp;"")),$P$20,_xlfn.TEXTJOIN(", ",TRUE,_xlfn.UNIQUE(IF(($D33&amp;$P$2)='Source Countries'!$L:$L,'Source Countries'!$C:$C,""))))))</f>
        <v/>
      </c>
      <c r="P33" s="204" t="str" cm="1">
        <f t="array" ref="P33">IF($D33="","",IF(AND($D33&lt;&gt;"",COUNTIF('Source Countries'!$B:$B,$D33)&lt;&gt;COUNTIFS('Source Countries'!$B:$B,$D33,'Source Countries'!$E:$E,"&lt;&gt;"&amp;"")),$P$19,IF(AND(_xlfn.TEXTJOIN(", ",TRUE,_xlfn.UNIQUE(IF(($D33&amp;$P$2)='Source Countries'!$M:$M,'Source Countries'!$C:$C,"")))="",COUNTIF('Source Countries'!$B:$B,$D33)=COUNTIFS('Source Countries'!$B:$B,$D33,'Source Countries'!$E:$E,"&lt;&gt;"&amp;"")),$P$20,_xlfn.TEXTJOIN(", ",TRUE,_xlfn.UNIQUE(IF(($D33&amp;$P$2)='Source Countries'!$M:$M,'Source Countries'!$C:$C,""))))))</f>
        <v/>
      </c>
      <c r="R33" s="237"/>
      <c r="S33" s="237"/>
      <c r="T33" s="237"/>
      <c r="U33" s="237"/>
      <c r="V33" s="237"/>
      <c r="W33" s="237"/>
      <c r="X33" s="237"/>
      <c r="Y33" s="237"/>
      <c r="Z33" s="237"/>
      <c r="AA33" s="237"/>
      <c r="AB33" s="237"/>
    </row>
    <row r="34" spans="1:28" ht="85.5" customHeight="1" x14ac:dyDescent="0.15">
      <c r="A34" s="5"/>
      <c r="B34" s="321"/>
      <c r="C34" s="322"/>
      <c r="D34" s="51" t="str">
        <f>IF(ISBLANK(G21),"",G21)</f>
        <v/>
      </c>
      <c r="E34" s="44"/>
      <c r="F34" s="236" t="str">
        <f>IF(D34="","",IF(COUNTIF(O34:P34,$P$19)&gt;0,$P$19,IF(D34&lt;&gt;"",$P$13&amp;" "&amp;O34&amp;CHAR(10)&amp;CHAR(10)&amp;$P$14&amp;" "&amp;P34,FALSE)))</f>
        <v/>
      </c>
      <c r="G34" s="340"/>
      <c r="H34" s="340"/>
      <c r="I34" s="209"/>
      <c r="J34" s="331"/>
      <c r="K34" s="332"/>
      <c r="L34" s="179"/>
      <c r="M34" s="7"/>
      <c r="O34" s="204" t="str" cm="1">
        <f t="array" ref="O34">IF($D34="","",IF(AND($D34&lt;&gt;"",COUNTIF('Source Countries'!$B:$B,$D34)&lt;&gt;COUNTIFS('Source Countries'!$B:$B,$D34,'Source Countries'!$D:$D,"&lt;&gt;"&amp;"")),$P$19,IF(AND(_xlfn.TEXTJOIN(", ",TRUE,_xlfn.UNIQUE(IF(($D34&amp;$P$2)='Source Countries'!$L:$L,'Source Countries'!$C:$C,"")))="",COUNTIF('Source Countries'!$B:$B,$D34)=COUNTIFS('Source Countries'!$B:$B,$D34,'Source Countries'!$D:$D,"&lt;&gt;"&amp;"")),$P$20,_xlfn.TEXTJOIN(", ",TRUE,_xlfn.UNIQUE(IF(($D34&amp;$P$2)='Source Countries'!$L:$L,'Source Countries'!$C:$C,""))))))</f>
        <v/>
      </c>
      <c r="P34" s="204" t="str" cm="1">
        <f t="array" ref="P34">IF($D34="","",IF(AND($D34&lt;&gt;"",COUNTIF('Source Countries'!$B:$B,$D34)&lt;&gt;COUNTIFS('Source Countries'!$B:$B,$D34,'Source Countries'!$E:$E,"&lt;&gt;"&amp;"")),$P$19,IF(AND(_xlfn.TEXTJOIN(", ",TRUE,_xlfn.UNIQUE(IF(($D34&amp;$P$2)='Source Countries'!$M:$M,'Source Countries'!$C:$C,"")))="",COUNTIF('Source Countries'!$B:$B,$D34)=COUNTIFS('Source Countries'!$B:$B,$D34,'Source Countries'!$E:$E,"&lt;&gt;"&amp;"")),$P$20,_xlfn.TEXTJOIN(", ",TRUE,_xlfn.UNIQUE(IF(($D34&amp;$P$2)='Source Countries'!$M:$M,'Source Countries'!$C:$C,""))))))</f>
        <v/>
      </c>
      <c r="R34" s="237"/>
      <c r="S34" s="237"/>
      <c r="T34" s="237"/>
      <c r="U34" s="237"/>
      <c r="V34" s="237"/>
      <c r="W34" s="237"/>
      <c r="X34" s="237"/>
      <c r="Y34" s="237"/>
      <c r="Z34" s="237"/>
      <c r="AA34" s="237"/>
      <c r="AB34" s="237"/>
    </row>
    <row r="35" spans="1:28" ht="85.5" customHeight="1" x14ac:dyDescent="0.15">
      <c r="A35" s="5"/>
      <c r="B35" s="321"/>
      <c r="C35" s="322"/>
      <c r="D35" s="51" t="str">
        <f>IF(ISBLANK(G22),"",G22)</f>
        <v/>
      </c>
      <c r="E35" s="44"/>
      <c r="F35" s="236" t="str">
        <f>IF(D35="","",IF(COUNTIF(O35:P35,$P$19)&gt;0,$P$19,IF(D35&lt;&gt;"",$P$13&amp;" "&amp;O35&amp;CHAR(10)&amp;CHAR(10)&amp;$P$14&amp;" "&amp;P35,FALSE)))</f>
        <v/>
      </c>
      <c r="G35" s="340"/>
      <c r="H35" s="340"/>
      <c r="I35" s="209"/>
      <c r="J35" s="331"/>
      <c r="K35" s="332"/>
      <c r="L35" s="179"/>
      <c r="M35" s="7"/>
      <c r="O35" s="204" t="str" cm="1">
        <f t="array" ref="O35">IF($D35="","",IF(AND($D35&lt;&gt;"",COUNTIF('Source Countries'!$B:$B,$D35)&lt;&gt;COUNTIFS('Source Countries'!$B:$B,$D35,'Source Countries'!$D:$D,"&lt;&gt;"&amp;"")),$P$19,IF(AND(_xlfn.TEXTJOIN(", ",TRUE,_xlfn.UNIQUE(IF(($D35&amp;$P$2)='Source Countries'!$L:$L,'Source Countries'!$C:$C,"")))="",COUNTIF('Source Countries'!$B:$B,$D35)=COUNTIFS('Source Countries'!$B:$B,$D35,'Source Countries'!$D:$D,"&lt;&gt;"&amp;"")),$P$20,_xlfn.TEXTJOIN(", ",TRUE,_xlfn.UNIQUE(IF(($D35&amp;$P$2)='Source Countries'!$L:$L,'Source Countries'!$C:$C,""))))))</f>
        <v/>
      </c>
      <c r="P35" s="204" t="str" cm="1">
        <f t="array" ref="P35">IF($D35="","",IF(AND($D35&lt;&gt;"",COUNTIF('Source Countries'!$B:$B,$D35)&lt;&gt;COUNTIFS('Source Countries'!$B:$B,$D35,'Source Countries'!$E:$E,"&lt;&gt;"&amp;"")),$P$19,IF(AND(_xlfn.TEXTJOIN(", ",TRUE,_xlfn.UNIQUE(IF(($D35&amp;$P$2)='Source Countries'!$M:$M,'Source Countries'!$C:$C,"")))="",COUNTIF('Source Countries'!$B:$B,$D35)=COUNTIFS('Source Countries'!$B:$B,$D35,'Source Countries'!$E:$E,"&lt;&gt;"&amp;"")),$P$20,_xlfn.TEXTJOIN(", ",TRUE,_xlfn.UNIQUE(IF(($D35&amp;$P$2)='Source Countries'!$M:$M,'Source Countries'!$C:$C,""))))))</f>
        <v/>
      </c>
      <c r="R35" s="237"/>
      <c r="S35" s="237"/>
      <c r="T35" s="237"/>
      <c r="U35" s="237"/>
      <c r="V35" s="237"/>
      <c r="W35" s="237"/>
      <c r="X35" s="237"/>
      <c r="Y35" s="237"/>
      <c r="Z35" s="237"/>
      <c r="AA35" s="237"/>
      <c r="AB35" s="237"/>
    </row>
    <row r="36" spans="1:28" ht="85.5" customHeight="1" x14ac:dyDescent="0.15">
      <c r="A36" s="5"/>
      <c r="B36" s="321"/>
      <c r="C36" s="322"/>
      <c r="D36" s="51" t="str">
        <f>IF(ISBLANK(G23),"",G23)</f>
        <v/>
      </c>
      <c r="E36" s="44"/>
      <c r="F36" s="236" t="str">
        <f>IF(D36="","",IF(COUNTIF(O36:P36,$P$19)&gt;0,$P$19,IF(D36&lt;&gt;"",$P$13&amp;" "&amp;O36&amp;CHAR(10)&amp;CHAR(10)&amp;$P$14&amp;" "&amp;P36,FALSE)))</f>
        <v/>
      </c>
      <c r="G36" s="340"/>
      <c r="H36" s="340"/>
      <c r="I36" s="209"/>
      <c r="J36" s="331"/>
      <c r="K36" s="332"/>
      <c r="L36" s="179"/>
      <c r="M36" s="7"/>
      <c r="O36" s="204" t="str" cm="1">
        <f t="array" ref="O36">IF($D36="","",IF(AND($D36&lt;&gt;"",COUNTIF('Source Countries'!$B:$B,$D36)&lt;&gt;COUNTIFS('Source Countries'!$B:$B,$D36,'Source Countries'!$D:$D,"&lt;&gt;"&amp;"")),$P$19,IF(AND(_xlfn.TEXTJOIN(", ",TRUE,_xlfn.UNIQUE(IF(($D36&amp;$P$2)='Source Countries'!$L:$L,'Source Countries'!$C:$C,"")))="",COUNTIF('Source Countries'!$B:$B,$D36)=COUNTIFS('Source Countries'!$B:$B,$D36,'Source Countries'!$D:$D,"&lt;&gt;"&amp;"")),$P$20,_xlfn.TEXTJOIN(", ",TRUE,_xlfn.UNIQUE(IF(($D36&amp;$P$2)='Source Countries'!$L:$L,'Source Countries'!$C:$C,""))))))</f>
        <v/>
      </c>
      <c r="P36" s="204" t="str" cm="1">
        <f t="array" ref="P36">IF($D36="","",IF(AND($D36&lt;&gt;"",COUNTIF('Source Countries'!$B:$B,$D36)&lt;&gt;COUNTIFS('Source Countries'!$B:$B,$D36,'Source Countries'!$E:$E,"&lt;&gt;"&amp;"")),$P$19,IF(AND(_xlfn.TEXTJOIN(", ",TRUE,_xlfn.UNIQUE(IF(($D36&amp;$P$2)='Source Countries'!$M:$M,'Source Countries'!$C:$C,"")))="",COUNTIF('Source Countries'!$B:$B,$D36)=COUNTIFS('Source Countries'!$B:$B,$D36,'Source Countries'!$E:$E,"&lt;&gt;"&amp;"")),$P$20,_xlfn.TEXTJOIN(", ",TRUE,_xlfn.UNIQUE(IF(($D36&amp;$P$2)='Source Countries'!$M:$M,'Source Countries'!$C:$C,""))))))</f>
        <v/>
      </c>
      <c r="R36" s="237"/>
      <c r="S36" s="237"/>
      <c r="T36" s="237"/>
      <c r="U36" s="237"/>
      <c r="V36" s="237"/>
      <c r="W36" s="237"/>
      <c r="X36" s="237"/>
      <c r="Y36" s="237"/>
      <c r="Z36" s="237"/>
      <c r="AA36" s="237"/>
      <c r="AB36" s="237"/>
    </row>
    <row r="37" spans="1:28" ht="85.5" customHeight="1" x14ac:dyDescent="0.15">
      <c r="A37" s="5"/>
      <c r="B37" s="323"/>
      <c r="C37" s="324"/>
      <c r="D37" s="51" t="str">
        <f>IF(ISBLANK(G24),"",G24)</f>
        <v/>
      </c>
      <c r="E37" s="44"/>
      <c r="F37" s="235" t="str">
        <f>IF(D37="","",IF(COUNTIF(O37:P37,$P$19)&gt;0,$P$19,IF(D37&lt;&gt;"",$P$13&amp;" "&amp;O37&amp;CHAR(10)&amp;CHAR(10)&amp;$P$14&amp;" "&amp;P37,FALSE)))</f>
        <v/>
      </c>
      <c r="G37" s="340"/>
      <c r="H37" s="340"/>
      <c r="I37" s="209"/>
      <c r="J37" s="331"/>
      <c r="K37" s="332"/>
      <c r="L37" s="179"/>
      <c r="M37" s="7"/>
      <c r="O37" s="204" t="str" cm="1">
        <f t="array" ref="O37">IF($D37="","",IF(AND($D37&lt;&gt;"",COUNTIF('Source Countries'!$B:$B,$D37)&lt;&gt;COUNTIFS('Source Countries'!$B:$B,$D37,'Source Countries'!$D:$D,"&lt;&gt;"&amp;"")),$P$19,IF(AND(_xlfn.TEXTJOIN(", ",TRUE,_xlfn.UNIQUE(IF(($D37&amp;$P$2)='Source Countries'!$L:$L,'Source Countries'!$C:$C,"")))="",COUNTIF('Source Countries'!$B:$B,$D37)=COUNTIFS('Source Countries'!$B:$B,$D37,'Source Countries'!$D:$D,"&lt;&gt;"&amp;"")),$P$20,_xlfn.TEXTJOIN(", ",TRUE,_xlfn.UNIQUE(IF(($D37&amp;$P$2)='Source Countries'!$L:$L,'Source Countries'!$C:$C,""))))))</f>
        <v/>
      </c>
      <c r="P37" s="204" t="str" cm="1">
        <f t="array" ref="P37">IF($D37="","",IF(AND($D37&lt;&gt;"",COUNTIF('Source Countries'!$B:$B,$D37)&lt;&gt;COUNTIFS('Source Countries'!$B:$B,$D37,'Source Countries'!$E:$E,"&lt;&gt;"&amp;"")),$P$19,IF(AND(_xlfn.TEXTJOIN(", ",TRUE,_xlfn.UNIQUE(IF(($D37&amp;$P$2)='Source Countries'!$M:$M,'Source Countries'!$C:$C,"")))="",COUNTIF('Source Countries'!$B:$B,$D37)=COUNTIFS('Source Countries'!$B:$B,$D37,'Source Countries'!$E:$E,"&lt;&gt;"&amp;"")),$P$20,_xlfn.TEXTJOIN(", ",TRUE,_xlfn.UNIQUE(IF(($D37&amp;$P$2)='Source Countries'!$M:$M,'Source Countries'!$C:$C,""))))))</f>
        <v/>
      </c>
      <c r="R37" s="237"/>
      <c r="S37" s="237"/>
      <c r="T37" s="237"/>
      <c r="U37" s="237"/>
      <c r="V37" s="237"/>
      <c r="W37" s="237"/>
      <c r="X37" s="237"/>
      <c r="Y37" s="237"/>
      <c r="Z37" s="237"/>
      <c r="AA37" s="237"/>
      <c r="AB37" s="237"/>
    </row>
    <row r="38" spans="1:28" ht="62.25" customHeight="1" x14ac:dyDescent="0.15">
      <c r="A38" s="5"/>
      <c r="B38" s="42">
        <v>4</v>
      </c>
      <c r="C38" s="42"/>
      <c r="D38" s="51"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4"/>
      <c r="F38" s="333"/>
      <c r="G38" s="334"/>
      <c r="H38" s="334"/>
      <c r="I38" s="334"/>
      <c r="J38" s="334"/>
      <c r="K38" s="334"/>
      <c r="L38" s="335"/>
      <c r="M38" s="7"/>
      <c r="P38" s="177"/>
    </row>
    <row r="39" spans="1:28" ht="62.25" customHeight="1" x14ac:dyDescent="0.15">
      <c r="A39" s="5"/>
      <c r="B39" s="319"/>
      <c r="C39" s="320"/>
      <c r="D39" s="51" t="str">
        <f>IF(ISBLANK(G20),"",G20)</f>
        <v/>
      </c>
      <c r="E39" s="44"/>
      <c r="F39" s="223"/>
      <c r="G39" s="340"/>
      <c r="H39" s="340"/>
      <c r="I39" s="209"/>
      <c r="J39" s="331"/>
      <c r="K39" s="332"/>
      <c r="L39" s="179"/>
      <c r="M39" s="7"/>
      <c r="P39" s="177"/>
    </row>
    <row r="40" spans="1:28" ht="62.25" customHeight="1" x14ac:dyDescent="0.15">
      <c r="A40" s="5"/>
      <c r="B40" s="321"/>
      <c r="C40" s="322"/>
      <c r="D40" s="51" t="str">
        <f>IF(ISBLANK(G21),"",G21)</f>
        <v/>
      </c>
      <c r="E40" s="44"/>
      <c r="F40" s="223"/>
      <c r="G40" s="340"/>
      <c r="H40" s="340"/>
      <c r="I40" s="209"/>
      <c r="J40" s="331"/>
      <c r="K40" s="332"/>
      <c r="L40" s="179"/>
      <c r="M40" s="7"/>
      <c r="P40" s="177"/>
    </row>
    <row r="41" spans="1:28" ht="62.25" customHeight="1" x14ac:dyDescent="0.15">
      <c r="A41" s="5"/>
      <c r="B41" s="321"/>
      <c r="C41" s="322"/>
      <c r="D41" s="51" t="str">
        <f>IF(ISBLANK(G22),"",G22)</f>
        <v/>
      </c>
      <c r="E41" s="44"/>
      <c r="F41" s="223"/>
      <c r="G41" s="340"/>
      <c r="H41" s="340"/>
      <c r="I41" s="209"/>
      <c r="J41" s="331"/>
      <c r="K41" s="332"/>
      <c r="L41" s="179"/>
      <c r="M41" s="7"/>
      <c r="P41" s="177"/>
    </row>
    <row r="42" spans="1:28" ht="62.25" customHeight="1" x14ac:dyDescent="0.15">
      <c r="A42" s="5"/>
      <c r="B42" s="321"/>
      <c r="C42" s="322"/>
      <c r="D42" s="51" t="str">
        <f>IF(ISBLANK(G23),"",G23)</f>
        <v/>
      </c>
      <c r="E42" s="44"/>
      <c r="F42" s="223"/>
      <c r="G42" s="340"/>
      <c r="H42" s="340"/>
      <c r="I42" s="209"/>
      <c r="J42" s="331"/>
      <c r="K42" s="332"/>
      <c r="L42" s="179"/>
      <c r="M42" s="7"/>
      <c r="P42" s="177"/>
    </row>
    <row r="43" spans="1:28" ht="62.25" customHeight="1" x14ac:dyDescent="0.15">
      <c r="A43" s="5"/>
      <c r="B43" s="323"/>
      <c r="C43" s="324"/>
      <c r="D43" s="51" t="str">
        <f>IF(ISBLANK(G24),"",G24)</f>
        <v/>
      </c>
      <c r="E43" s="44"/>
      <c r="F43" s="223"/>
      <c r="G43" s="340"/>
      <c r="H43" s="340"/>
      <c r="I43" s="209"/>
      <c r="J43" s="331"/>
      <c r="K43" s="332"/>
      <c r="L43" s="179"/>
      <c r="M43" s="7"/>
      <c r="P43" s="177"/>
    </row>
    <row r="44" spans="1:28" ht="59" customHeight="1" x14ac:dyDescent="0.15">
      <c r="A44" s="5"/>
      <c r="B44" s="42">
        <v>5</v>
      </c>
      <c r="C44" s="43"/>
      <c r="D44" s="51"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4"/>
      <c r="F44" s="98"/>
      <c r="G44" s="336"/>
      <c r="H44" s="336"/>
      <c r="I44" s="209"/>
      <c r="J44" s="331"/>
      <c r="K44" s="332"/>
      <c r="L44" s="164"/>
      <c r="M44" s="7"/>
      <c r="P44" s="177"/>
    </row>
    <row r="45" spans="1:28" ht="59" customHeight="1" x14ac:dyDescent="0.15">
      <c r="A45" s="5"/>
      <c r="B45" s="42">
        <v>6</v>
      </c>
      <c r="C45" s="43"/>
      <c r="D45" s="51"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4"/>
      <c r="F45" s="98"/>
      <c r="G45" s="336"/>
      <c r="H45" s="336"/>
      <c r="I45" s="209"/>
      <c r="J45" s="331"/>
      <c r="K45" s="332"/>
      <c r="L45" s="222"/>
      <c r="M45" s="7"/>
      <c r="P45" s="177"/>
    </row>
    <row r="46" spans="1:28" ht="48" customHeight="1" x14ac:dyDescent="0.15">
      <c r="A46" s="5"/>
      <c r="B46" s="42">
        <v>7</v>
      </c>
      <c r="C46" s="43"/>
      <c r="D46" s="51"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4"/>
      <c r="F46" s="98"/>
      <c r="G46" s="336"/>
      <c r="H46" s="336"/>
      <c r="I46" s="209"/>
      <c r="J46" s="331"/>
      <c r="K46" s="332"/>
      <c r="L46" s="93"/>
      <c r="M46" s="7"/>
      <c r="P46" s="177"/>
    </row>
    <row r="47" spans="1:28" ht="56.75" customHeight="1" x14ac:dyDescent="0.15">
      <c r="A47" s="5"/>
      <c r="B47" s="42">
        <v>8</v>
      </c>
      <c r="C47" s="43"/>
      <c r="D47" s="51"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4"/>
      <c r="F47" s="98"/>
      <c r="G47" s="336"/>
      <c r="H47" s="336"/>
      <c r="I47" s="209"/>
      <c r="J47" s="331"/>
      <c r="K47" s="332"/>
      <c r="L47" s="93"/>
      <c r="M47" s="7"/>
      <c r="P47" s="177"/>
    </row>
    <row r="48" spans="1:28" ht="127.5" customHeight="1" x14ac:dyDescent="0.15">
      <c r="A48" s="5"/>
      <c r="B48" s="42">
        <v>9</v>
      </c>
      <c r="C48" s="43"/>
      <c r="D48" s="289"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4"/>
      <c r="F48" s="238"/>
      <c r="G48" s="336"/>
      <c r="H48" s="336"/>
      <c r="I48" s="209"/>
      <c r="J48" s="331"/>
      <c r="K48" s="332"/>
      <c r="L48" s="225"/>
      <c r="M48" s="7"/>
      <c r="P48" s="177"/>
    </row>
    <row r="49" spans="1:16" ht="126.75" customHeight="1" x14ac:dyDescent="0.15">
      <c r="A49" s="5"/>
      <c r="B49" s="42">
        <v>10</v>
      </c>
      <c r="C49" s="43"/>
      <c r="D49" s="289"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4"/>
      <c r="F49" s="238"/>
      <c r="G49" s="336"/>
      <c r="H49" s="336"/>
      <c r="I49" s="209"/>
      <c r="J49" s="331"/>
      <c r="K49" s="332"/>
      <c r="L49" s="164"/>
      <c r="M49" s="7"/>
      <c r="P49" s="177"/>
    </row>
    <row r="50" spans="1:16" ht="36" customHeight="1" x14ac:dyDescent="0.15">
      <c r="A50" s="5"/>
      <c r="B50" s="351"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52"/>
      <c r="D50" s="352"/>
      <c r="E50" s="352"/>
      <c r="F50" s="352"/>
      <c r="G50" s="352"/>
      <c r="H50" s="352"/>
      <c r="I50" s="352"/>
      <c r="J50" s="352"/>
      <c r="K50" s="352"/>
      <c r="L50" s="353"/>
      <c r="M50" s="7"/>
      <c r="P50" s="177"/>
    </row>
    <row r="51" spans="1:16" ht="48" customHeight="1" x14ac:dyDescent="0.15">
      <c r="A51" s="5"/>
      <c r="B51" s="46">
        <v>11</v>
      </c>
      <c r="C51" s="9"/>
      <c r="D51" s="51"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4"/>
      <c r="F51" s="350"/>
      <c r="G51" s="350"/>
      <c r="H51" s="350"/>
      <c r="I51" s="350"/>
      <c r="J51" s="350"/>
      <c r="K51" s="350"/>
      <c r="L51" s="350"/>
      <c r="M51" s="7"/>
      <c r="P51" s="177"/>
    </row>
    <row r="52" spans="1:16" ht="44.75" customHeight="1" x14ac:dyDescent="0.15">
      <c r="A52" s="5"/>
      <c r="B52" s="347"/>
      <c r="C52" s="42" t="s">
        <v>4</v>
      </c>
      <c r="D52" s="51"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4"/>
      <c r="F52" s="97"/>
      <c r="G52" s="337" t="str">
        <f>IF(F52="Yes",Languages!$A$633,IF(F52="Oui",Languages!$B$633,IF(F52="Sí",Languages!$C$633,IF(F52="Ja",Languages!$D$633,IF(F52="是",Languages!$E$633,IF(F52="はい",Languages!$F$633,IF(F52="Sim",Languages!$G$633,"")))))))</f>
        <v/>
      </c>
      <c r="H52" s="338"/>
      <c r="I52" s="211"/>
      <c r="J52" s="329"/>
      <c r="K52" s="330"/>
      <c r="L52" s="93"/>
      <c r="M52" s="7"/>
      <c r="P52" s="177"/>
    </row>
    <row r="53" spans="1:16" ht="102" customHeight="1" x14ac:dyDescent="0.15">
      <c r="A53" s="5"/>
      <c r="B53" s="348"/>
      <c r="C53" s="42" t="s">
        <v>5</v>
      </c>
      <c r="D53" s="51"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4"/>
      <c r="F53" s="97"/>
      <c r="G53" s="337" t="str">
        <f>IF(F53="Yes",Languages!$A$633,IF(F53="Oui",Languages!$B$633,IF(F53="Sí",Languages!$C$633,IF(F53="Ja",Languages!$D$633,IF(F53="是",Languages!$E$633,IF(F53="はい",Languages!$F$633,IF(F53="Sim",Languages!$G$633,"")))))))</f>
        <v/>
      </c>
      <c r="H53" s="338"/>
      <c r="I53" s="211"/>
      <c r="J53" s="329"/>
      <c r="K53" s="330"/>
      <c r="L53" s="225"/>
      <c r="M53" s="7"/>
      <c r="P53" s="177"/>
    </row>
    <row r="54" spans="1:16" ht="57.75" customHeight="1" x14ac:dyDescent="0.15">
      <c r="A54" s="5"/>
      <c r="B54" s="348"/>
      <c r="C54" s="42" t="s">
        <v>6</v>
      </c>
      <c r="D54" s="51"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4"/>
      <c r="F54" s="97"/>
      <c r="G54" s="337" t="str">
        <f>IF(F54="Yes",Languages!$A$633,IF(F54="Oui",Languages!$B$633,IF(F54="Sí",Languages!$C$633,IF(F54="Ja",Languages!$D$633,IF(F54="是",Languages!$E$633,IF(F54="はい",Languages!$F$633,IF(F54="Sim",Languages!$G$633,"")))))))</f>
        <v/>
      </c>
      <c r="H54" s="338"/>
      <c r="I54" s="211"/>
      <c r="J54" s="329"/>
      <c r="K54" s="330"/>
      <c r="L54" s="93"/>
      <c r="M54" s="7"/>
      <c r="P54" s="177"/>
    </row>
    <row r="55" spans="1:16" ht="31.5" customHeight="1" x14ac:dyDescent="0.15">
      <c r="A55" s="5"/>
      <c r="B55" s="348"/>
      <c r="C55" s="42" t="s">
        <v>7</v>
      </c>
      <c r="D55" s="51"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4"/>
      <c r="F55" s="98"/>
      <c r="G55" s="337" t="str">
        <f>IF(F55="Yes",Languages!$A$633,IF(F55="Oui",Languages!$B$633,IF(F55="Sí",Languages!$C$633,IF(F55="Ja",Languages!$D$633,IF(F55="是",Languages!$E$633,IF(F55="はい",Languages!$F$633,IF(F55="Sim",Languages!$G$633,"")))))))</f>
        <v/>
      </c>
      <c r="H55" s="338"/>
      <c r="I55" s="211"/>
      <c r="J55" s="329"/>
      <c r="K55" s="330"/>
      <c r="L55" s="93"/>
      <c r="M55" s="7"/>
      <c r="P55" s="177"/>
    </row>
    <row r="56" spans="1:16" ht="43.5" customHeight="1" x14ac:dyDescent="0.15">
      <c r="A56" s="5"/>
      <c r="B56" s="348"/>
      <c r="C56" s="42" t="s">
        <v>8</v>
      </c>
      <c r="D56" s="51"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4"/>
      <c r="F56" s="98"/>
      <c r="G56" s="337" t="str">
        <f>IF(F56="Yes",Languages!$A$633,IF(F56="Oui",Languages!$B$633,IF(F56="Sí",Languages!$C$633,IF(F56="Ja",Languages!$D$633,IF(F56="是",Languages!$E$633,IF(F56="はい",Languages!$F$633,IF(F56="Sim",Languages!$G$633,IF(F56=Languages!$A$617,"x",IF(345=Languages!$B$617,"x",IF(F56=Languages!$C$617,"x",IF(F56=Languages!$D$617,"x",IF(F56=Languages!$E$617,"x",IF(F56=Languages!$F$617,"x",IF(F56=Languages!$G$617,"x",""))))))))))))))</f>
        <v/>
      </c>
      <c r="H56" s="338"/>
      <c r="I56" s="211"/>
      <c r="J56" s="329"/>
      <c r="K56" s="330"/>
      <c r="L56" s="93"/>
      <c r="M56" s="7"/>
      <c r="P56" s="177"/>
    </row>
    <row r="57" spans="1:16" ht="81.75" customHeight="1" x14ac:dyDescent="0.15">
      <c r="A57" s="5"/>
      <c r="B57" s="348"/>
      <c r="C57" s="42" t="s">
        <v>9</v>
      </c>
      <c r="D57" s="51"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4"/>
      <c r="F57" s="98"/>
      <c r="G57" s="337" t="str">
        <f>IF(F57="Yes",Languages!$A$633,IF(F57="Oui",Languages!$B$633,IF(F57="Sí",Languages!$C$633,IF(F57="Ja",Languages!$D$633,IF(F57="是",Languages!$E$633,IF(F57="はい",Languages!$F$633,IF(F57="Sim",Languages!$G$633,"")))))))</f>
        <v/>
      </c>
      <c r="H57" s="338"/>
      <c r="I57" s="211"/>
      <c r="J57" s="329"/>
      <c r="K57" s="330"/>
      <c r="L57" s="185"/>
      <c r="M57" s="7"/>
      <c r="P57" s="177"/>
    </row>
    <row r="58" spans="1:16" ht="72.75" customHeight="1" x14ac:dyDescent="0.15">
      <c r="A58" s="5"/>
      <c r="B58" s="348"/>
      <c r="C58" s="42" t="s">
        <v>3228</v>
      </c>
      <c r="D58" s="51"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4"/>
      <c r="F58" s="98"/>
      <c r="G58" s="337" t="str">
        <f>IF(F58="Yes",Languages!$A$633,IF(F58="Oui",Languages!$B$633,IF(F58="Sí",Languages!$C$633,IF(F58="Ja",Languages!$D$633,IF(F58="是",Languages!$E$633,IF(F58="はい",Languages!$F$633,IF(F58="Sim",Languages!$G$633,"")))))))</f>
        <v/>
      </c>
      <c r="H58" s="338"/>
      <c r="I58" s="211"/>
      <c r="J58" s="329"/>
      <c r="K58" s="330"/>
      <c r="L58" s="93"/>
      <c r="M58" s="7"/>
      <c r="P58" s="177"/>
    </row>
    <row r="59" spans="1:16" ht="35" customHeight="1" x14ac:dyDescent="0.15">
      <c r="A59" s="5"/>
      <c r="B59" s="348"/>
      <c r="C59" s="42" t="s">
        <v>3354</v>
      </c>
      <c r="D59" s="51"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4"/>
      <c r="F59" s="98"/>
      <c r="G59" s="337" t="str">
        <f>IF(F59="Yes, broadly and/or only when required by law or by contract",Languages!$A$633,IF(F59="Oui, de façon générale et/ou seulement lorsque la loi ou un contrat l'exige",Languages!$B$633,IF(F59="Sí, en términos generales y/o cuando lo requiere la ley o el contrato",Languages!$C$633,IF(F59="Ja, umfassend und/oder nur, wenn dies gesetzlich oder vertraglich vorgeschrieben ist.",Languages!$D$633,IF(F59="是，宽泛规定以及/或仅当法律或合同要求时规定",Languages!$E$633,IF(F59="はい、大体している、または法律または契約で義務付けられている場合に限る。",Languages!$F$633,IF(F59="Sim, geralmente e/ou apenas quando tal é exigido pela legislação ou por imposição contratual",Languages!$G$633,"")))))))</f>
        <v/>
      </c>
      <c r="H59" s="338"/>
      <c r="I59" s="211"/>
      <c r="J59" s="329"/>
      <c r="K59" s="330"/>
      <c r="L59" s="93"/>
      <c r="M59" s="7"/>
      <c r="P59" s="177"/>
    </row>
    <row r="60" spans="1:16" ht="33" customHeight="1" x14ac:dyDescent="0.15">
      <c r="A60" s="5"/>
      <c r="B60" s="48">
        <v>12</v>
      </c>
      <c r="C60" s="21"/>
      <c r="D60" s="51"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4"/>
      <c r="F60" s="333"/>
      <c r="G60" s="334"/>
      <c r="H60" s="334"/>
      <c r="I60" s="334"/>
      <c r="J60" s="334"/>
      <c r="K60" s="334"/>
      <c r="L60" s="335"/>
      <c r="M60" s="7"/>
      <c r="P60" s="177"/>
    </row>
    <row r="61" spans="1:16" ht="101" customHeight="1" x14ac:dyDescent="0.15">
      <c r="A61" s="5"/>
      <c r="B61" s="22"/>
      <c r="C61" s="49" t="s">
        <v>4</v>
      </c>
      <c r="D61" s="51"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4"/>
      <c r="F61" s="98"/>
      <c r="G61" s="337" t="str">
        <f>IF(F61="Yes",Languages!$A$633,IF(F61="Oui",Languages!$B$633,IF(F61="Sí",Languages!$C$633,IF(F61="Ja",Languages!$D$633,IF(F61="是",Languages!$E$633,IF(F61="はい",Languages!$F$633,IF(F61="Sim",Languages!$G$633,IF(F61=Languages!$A$618,"x",IF(F61=Languages!$B$618,"x",IF(F61=Languages!$C$618,"x",IF(F61=Languages!$D$618,"x",IF(F61=Languages!$E$618,"x",IF(F61=Languages!$F$618,"x",IF(F61=Languages!$G$618,"x",""))))))))))))))</f>
        <v/>
      </c>
      <c r="H61" s="338"/>
      <c r="I61" s="211"/>
      <c r="J61" s="329"/>
      <c r="K61" s="330"/>
      <c r="L61" s="93"/>
      <c r="M61" s="7"/>
      <c r="P61" s="177"/>
    </row>
    <row r="62" spans="1:16" ht="51" customHeight="1" x14ac:dyDescent="0.15">
      <c r="A62" s="5"/>
      <c r="B62" s="23"/>
      <c r="C62" s="49" t="s">
        <v>5</v>
      </c>
      <c r="D62" s="51"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4"/>
      <c r="F62" s="98"/>
      <c r="G62" s="337" t="str">
        <f>IF(F62="Yes",Languages!$A$633,IF(F62="Oui",Languages!$B$633,IF(F62="Sí",Languages!$C$633,IF(F62="Ja",Languages!$D$633,IF(F62="是",Languages!$E$633,IF(F62="はい",Languages!$F$633,IF(F62="Sim",Languages!$G$633,IF(F62=Languages!$A$620,"x",IF(F62=Languages!$B$620,"x",IF(F62=Languages!$C$620,"x",IF(F62=Languages!$D$620,"x",IF(F62=Languages!$E$620,"x",IF(F62=Languages!$F$620,"x",IF(F62=Languages!$G$620,"x",""))))))))))))))</f>
        <v/>
      </c>
      <c r="H62" s="338"/>
      <c r="I62" s="211"/>
      <c r="J62" s="329"/>
      <c r="K62" s="330"/>
      <c r="L62" s="93"/>
      <c r="M62" s="7"/>
      <c r="P62" s="177"/>
    </row>
    <row r="63" spans="1:16" ht="42" x14ac:dyDescent="0.15">
      <c r="A63" s="5"/>
      <c r="B63" s="23"/>
      <c r="C63" s="49" t="s">
        <v>6</v>
      </c>
      <c r="D63" s="51"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4"/>
      <c r="F63" s="98"/>
      <c r="G63" s="337" t="str">
        <f>IF(F63="Yes",Languages!$A$633,IF(F63="Oui",Languages!$B$633,IF(F63="Sí",Languages!$C$633,IF(F63="Ja",Languages!$D$633,IF(F63="是",Languages!$E$633,IF(F63="はい",Languages!$F$633,IF(F63="Sim",Languages!$G$633,"")))))))</f>
        <v/>
      </c>
      <c r="H63" s="338"/>
      <c r="I63" s="211"/>
      <c r="J63" s="329"/>
      <c r="K63" s="330"/>
      <c r="L63" s="93"/>
      <c r="M63" s="7"/>
      <c r="P63" s="177"/>
    </row>
    <row r="64" spans="1:16" ht="67.5" customHeight="1" x14ac:dyDescent="0.15">
      <c r="A64" s="5"/>
      <c r="B64" s="23"/>
      <c r="C64" s="49" t="s">
        <v>7</v>
      </c>
      <c r="D64" s="51"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4"/>
      <c r="F64" s="98"/>
      <c r="G64" s="337" t="str">
        <f>IF(F64="Yes",Languages!$A$633,IF(F64="Oui",Languages!$B$633,IF(F64="Sí",Languages!$C$633,IF(F64="Ja",Languages!$D$633,IF(F64="是",Languages!$E$633,IF(F64="はい",Languages!$F$633,IF(F64="Sim",Languages!$G$633,"")))))))</f>
        <v/>
      </c>
      <c r="H64" s="338"/>
      <c r="I64" s="211"/>
      <c r="J64" s="329"/>
      <c r="K64" s="330"/>
      <c r="L64" s="93"/>
      <c r="M64" s="7"/>
      <c r="P64" s="177"/>
    </row>
    <row r="65" spans="1:16" ht="67.5" customHeight="1" x14ac:dyDescent="0.15">
      <c r="A65" s="5"/>
      <c r="B65" s="23"/>
      <c r="C65" s="49" t="s">
        <v>8</v>
      </c>
      <c r="D65" s="51"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4"/>
      <c r="F65" s="98"/>
      <c r="G65" s="337" t="str">
        <f>IF(F65="Yes",Languages!$A$633,IF(F65="Oui",Languages!$B$633,IF(F65="Sí",Languages!$C$633,IF(F65="Ja",Languages!$D$633,IF(F65="是",Languages!$E$633,IF(F65="はい",Languages!$F$633,IF(F65="Sim",Languages!$G$633,"")))))))</f>
        <v/>
      </c>
      <c r="H65" s="338"/>
      <c r="I65" s="211"/>
      <c r="J65" s="329"/>
      <c r="K65" s="330"/>
      <c r="L65" s="185"/>
      <c r="M65" s="7"/>
      <c r="P65" s="177"/>
    </row>
    <row r="66" spans="1:16" ht="75.5" customHeight="1" x14ac:dyDescent="0.15">
      <c r="A66" s="5"/>
      <c r="B66" s="23"/>
      <c r="C66" s="49" t="s">
        <v>9</v>
      </c>
      <c r="D66" s="51"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4"/>
      <c r="F66" s="98"/>
      <c r="G66" s="337" t="str">
        <f>IF(F66=Languages!$A$626,Languages!$A$633,IF(F66=Languages!$B$626,Languages!$B$633,IF(F66=Languages!$C$626,Languages!$C$633,IF(F66=Languages!$D$626,Languages!$D$633,IF(F66=Languages!$E$626,Languages!$E$633,IF(F66=Languages!$F$626,Languages!$F$633,IF(F66=Languages!$G$626,Languages!$G$633,IF(F66=Languages!$A$627,Languages!$A$633,IF(F66=Languages!$B$627,Languages!$B$633,IF(F66=Languages!$C$627,Languages!$C$633,IF(F66=Languages!$D$627,Languages!$D$633,IF(F66=Languages!$E$627,Languages!$D$633,IF(F66=Languages!$F$627,Languages!$F$633,IF(F66=Languages!$G$627,Languages!$G$633,""))))))))))))))</f>
        <v/>
      </c>
      <c r="H66" s="338"/>
      <c r="I66" s="211"/>
      <c r="J66" s="329"/>
      <c r="K66" s="330"/>
      <c r="L66" s="93"/>
      <c r="M66" s="7"/>
      <c r="P66" s="177"/>
    </row>
    <row r="67" spans="1:16" ht="85.5" customHeight="1" x14ac:dyDescent="0.15">
      <c r="A67" s="5"/>
      <c r="B67" s="23"/>
      <c r="C67" s="49" t="s">
        <v>3228</v>
      </c>
      <c r="D67" s="51"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4"/>
      <c r="F67" s="98"/>
      <c r="G67" s="337" t="str">
        <f>IF(F67="Yes",Languages!$A$633,IF(F67="Oui",Languages!$B$633,IF(F67="Sí",Languages!$C$633,IF(F67="Ja",Languages!$D$633,IF(F67="是",Languages!$E$633,IF(F67="はい",Languages!$F$633,IF(F67="Sim",Languages!$G$633,"")))))))</f>
        <v/>
      </c>
      <c r="H67" s="338"/>
      <c r="I67" s="211"/>
      <c r="J67" s="329"/>
      <c r="K67" s="330"/>
      <c r="L67" s="93"/>
      <c r="M67" s="7"/>
      <c r="P67" s="177"/>
    </row>
    <row r="68" spans="1:16" ht="85.5" customHeight="1" x14ac:dyDescent="0.15">
      <c r="A68" s="5"/>
      <c r="B68" s="21">
        <v>13</v>
      </c>
      <c r="C68" s="49"/>
      <c r="D68" s="51"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4"/>
      <c r="F68" s="98"/>
      <c r="G68" s="337" t="str">
        <f>IF(F68="Yes",Languages!$A$633,IF(F68="Oui",Languages!$B$633,IF(F68="Sí",Languages!$C$633,IF(F68="Ja",Languages!$D$633,IF(F68="是",Languages!$E$633,IF(F68="はい",Languages!$F$633,IF(F68="Sim",Languages!$G$633,IF(F68=Languages!$A$159,"x",IF(F68=Languages!$B$159,"x",IF(F68=Languages!$C$159,"x",IF(F68=Languages!$D$159,"x",IF(F68=Languages!$E$159,"x",IF(F68=Languages!$F$159,"x",IF(F68=Languages!$G$159,"x",""))))))))))))))</f>
        <v/>
      </c>
      <c r="H68" s="338"/>
      <c r="I68" s="211"/>
      <c r="J68" s="329"/>
      <c r="K68" s="330"/>
      <c r="L68" s="164"/>
      <c r="M68" s="7"/>
      <c r="P68" s="177"/>
    </row>
    <row r="69" spans="1:16" ht="36" customHeight="1" x14ac:dyDescent="0.15">
      <c r="A69" s="5"/>
      <c r="B69" s="349"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49"/>
      <c r="D69" s="349"/>
      <c r="E69" s="349"/>
      <c r="F69" s="349"/>
      <c r="G69" s="349"/>
      <c r="H69" s="349"/>
      <c r="I69" s="349"/>
      <c r="J69" s="349"/>
      <c r="K69" s="349"/>
      <c r="L69" s="349"/>
      <c r="M69" s="7"/>
      <c r="P69" s="177"/>
    </row>
    <row r="70" spans="1:16" ht="49.5" customHeight="1" x14ac:dyDescent="0.15">
      <c r="A70" s="5"/>
      <c r="B70" s="42">
        <v>14</v>
      </c>
      <c r="C70" s="45"/>
      <c r="D70" s="161"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4"/>
      <c r="F70" s="98"/>
      <c r="G70" s="325" t="str">
        <f>IF(F70="Yes",Languages!$A$633,IF(F70="Oui",Languages!$B$633,IF(F70="Sí",Languages!$C$633,IF(F70="Ja",Languages!$D$633,IF(F70="是",Languages!$E$633,IF(F70="はい",Languages!$F$633,IF(F70="Sim",Languages!$G$633,IF(F70=Languages!$A$160,"x",IF(F70=Languages!$B$160,"x",IF(F70=Languages!$C$160,"x",IF(F70=Languages!$D$160,"x",IF(F70=Languages!$E$160,"x",IF(F70=Languages!$F$160,"x",IF(F70=Languages!$G$160,"x",""))))))))))))))</f>
        <v/>
      </c>
      <c r="H70" s="325"/>
      <c r="I70" s="211"/>
      <c r="J70" s="326"/>
      <c r="K70" s="326"/>
      <c r="L70" s="158"/>
      <c r="M70" s="7"/>
      <c r="P70" s="177"/>
    </row>
    <row r="71" spans="1:16" ht="61.5" customHeight="1" x14ac:dyDescent="0.15">
      <c r="A71" s="5"/>
      <c r="B71" s="42">
        <v>15</v>
      </c>
      <c r="C71" s="45"/>
      <c r="D71" s="161"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4"/>
      <c r="F71" s="173"/>
      <c r="G71" s="325" t="str">
        <f>IF(F71="Yes",Languages!$A$632,IF(F71="Oui",Languages!$B$632,IF(F71="Sí",Languages!$C$632,IF(F71="Ja",Languages!$D$632,IF(F71="是",Languages!$E$632,IF(F71="はい",Languages!$F$632,IF(F71="Sim",Languages!$G$632,IF(F71=Languages!$A$160,"x",IF(F71=Languages!$B$160,"x",IF(F71=Languages!$C$160,"x",IF(F71=Languages!$D$160,"x",IF(F71=Languages!$E$160,"x",IF(F71=Languages!$F$160,"x",IF(F71=Languages!$G$160,"x",""))))))))))))))</f>
        <v/>
      </c>
      <c r="H71" s="325"/>
      <c r="I71" s="211"/>
      <c r="J71" s="329"/>
      <c r="K71" s="330"/>
      <c r="L71" s="205"/>
      <c r="M71" s="7"/>
      <c r="P71" s="177"/>
    </row>
    <row r="72" spans="1:16" ht="63" customHeight="1" x14ac:dyDescent="0.15">
      <c r="A72" s="5"/>
      <c r="B72" s="42">
        <v>16</v>
      </c>
      <c r="C72" s="45"/>
      <c r="D72" s="172"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4"/>
      <c r="F72" s="173"/>
      <c r="G72" s="325" t="str">
        <f>IF(F72="Yes",Languages!$A$634,IF(F72="Oui",Languages!$B$634,IF(F72="Sí",Languages!$C$634,IF(F72="Ja",Languages!$D$634,IF(F72="是",Languages!$E$634,IF(F72="はい",Languages!$F$634,IF(F72="Sim",Languages!$G$634,IF(F72=Languages!$A$160,"x",IF(F72=Languages!$B$160,"x",IF(F72=Languages!$C$160,"x",IF(F72=Languages!$D$160,"x",IF(F72=Languages!$E$160,"x",IF(F72=Languages!$F$160,"x",IF(F72=Languages!$G$160,"x",""))))))))))))))</f>
        <v/>
      </c>
      <c r="H72" s="325"/>
      <c r="I72" s="211"/>
      <c r="J72" s="329"/>
      <c r="K72" s="330"/>
      <c r="L72" s="205"/>
      <c r="M72" s="7"/>
      <c r="P72" s="177"/>
    </row>
    <row r="73" spans="1:16" ht="36" customHeight="1" x14ac:dyDescent="0.15">
      <c r="A73" s="5"/>
      <c r="B73" s="349"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49"/>
      <c r="D73" s="349"/>
      <c r="E73" s="349"/>
      <c r="F73" s="349"/>
      <c r="G73" s="349"/>
      <c r="H73" s="349"/>
      <c r="I73" s="349"/>
      <c r="J73" s="349"/>
      <c r="K73" s="349"/>
      <c r="L73" s="349"/>
      <c r="M73" s="7"/>
      <c r="P73" s="177"/>
    </row>
    <row r="74" spans="1:16" ht="101.25" customHeight="1" x14ac:dyDescent="0.15">
      <c r="A74" s="5"/>
      <c r="B74" s="46">
        <v>17</v>
      </c>
      <c r="C74" s="50"/>
      <c r="D74" s="51"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4"/>
      <c r="F74" s="97"/>
      <c r="G74" s="325" t="str">
        <f>IF(F74="Yes",Languages!$A$641,IF(F74="Oui",Languages!$B$641,IF(F74="Sí",Languages!$C$641,IF(F74="Ja",Languages!$D$641,IF(F74="是",Languages!$E$641,IF(F74="はい",Languages!$F$641,IF(F74="Sim",Languages!$G$641,IF(F74=Languages!$A$617,"x",IF(F74=Languages!$B$617,"x",IF(F74=Languages!$C$617,"x",IF(F74=Languages!$D$617,"x",IF(F74=Languages!$E$617,"x",IF(F74=Languages!$F$617,"x",IF(F74=Languages!$G$617,"x",""))))))))))))))</f>
        <v/>
      </c>
      <c r="H74" s="325"/>
      <c r="I74" s="210"/>
      <c r="J74" s="362"/>
      <c r="K74" s="363"/>
      <c r="L74" s="93"/>
      <c r="M74" s="7"/>
      <c r="P74" s="177"/>
    </row>
    <row r="75" spans="1:16" ht="61.5" customHeight="1" x14ac:dyDescent="0.15">
      <c r="A75" s="5"/>
      <c r="B75" s="42">
        <v>18</v>
      </c>
      <c r="C75" s="45"/>
      <c r="D75" s="51"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4"/>
      <c r="F75" s="333"/>
      <c r="G75" s="334" t="str">
        <f>IF(F75="Yes",Languages!$A$646,IF(F75="Oui",Languages!$B$646,IF(F75="Sí",Languages!$C$646,IF(F75="Ja",Languages!$D$646,IF(F75="是",Languages!$E$646,IF(F75="はい",Languages!$F$646,IF(F75="Sim",Languages!$G$646,"")))))))</f>
        <v/>
      </c>
      <c r="H75" s="334"/>
      <c r="I75" s="334"/>
      <c r="J75" s="334"/>
      <c r="K75" s="334"/>
      <c r="L75" s="335"/>
      <c r="M75" s="7"/>
      <c r="P75" s="177"/>
    </row>
    <row r="76" spans="1:16" ht="36.5" customHeight="1" x14ac:dyDescent="0.15">
      <c r="A76" s="5"/>
      <c r="B76" s="364"/>
      <c r="C76" s="49" t="s">
        <v>4</v>
      </c>
      <c r="D76" s="51"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4"/>
      <c r="F76" s="98"/>
      <c r="G76" s="325" t="str">
        <f>IF(AND(F76=$P$2,$I$4="English"),Languages!$A$636,IF(AND(F76=$P$2,$I$4="French"),Languages!$B$636,IF(AND(F76=$P$2,$I$4="Spanish"),Languages!$C$636,IF(AND(F76=$P$2,$I$4="German"),Languages!$D$636,IF(AND(F76=$P$2,$I$4="Chinese"),Languages!$E$636,IF(AND(F76=$P$2,$I$4="Japanese"),Languages!$F$636,IF(AND(F76=$P$2,$I$4="Portugese"),Languages!$G$636,"")))))))</f>
        <v/>
      </c>
      <c r="H76" s="325"/>
      <c r="I76" s="211"/>
      <c r="J76" s="326"/>
      <c r="K76" s="326"/>
      <c r="L76" s="154"/>
      <c r="M76" s="7"/>
      <c r="P76" s="177"/>
    </row>
    <row r="77" spans="1:16" ht="39" customHeight="1" x14ac:dyDescent="0.15">
      <c r="A77" s="5"/>
      <c r="B77" s="365"/>
      <c r="C77" s="49" t="s">
        <v>5</v>
      </c>
      <c r="D77" s="51"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4"/>
      <c r="F77" s="333"/>
      <c r="G77" s="334" t="str">
        <f>IF(F77="Yes",Languages!$A$646,IF(F77="Oui",Languages!$B$646,IF(F77="Sí",Languages!$C$646,IF(F77="Ja",Languages!$D$646,IF(F77="是",Languages!$E$646,IF(F77="はい",Languages!$F$646,IF(F77="Sim",Languages!$G$646,"")))))))</f>
        <v/>
      </c>
      <c r="H77" s="334"/>
      <c r="I77" s="334"/>
      <c r="J77" s="334"/>
      <c r="K77" s="334"/>
      <c r="L77" s="335"/>
      <c r="M77" s="7"/>
      <c r="P77" s="177"/>
    </row>
    <row r="78" spans="1:16" ht="39" customHeight="1" x14ac:dyDescent="0.15">
      <c r="A78" s="5"/>
      <c r="B78" s="365"/>
      <c r="C78" s="49"/>
      <c r="D78" s="51" t="str">
        <f>IF(ISBLANK(G20),"",G20)</f>
        <v/>
      </c>
      <c r="E78" s="44"/>
      <c r="F78" s="98"/>
      <c r="G78" s="325" t="str">
        <f>IF(AND(F78=$P$2,$I$4="English"),Languages!$A$636,IF(AND(F78=$P$2,$I$4="French"),Languages!$B$636,IF(AND(F78=$P$2,$I$4="Spanish"),Languages!$C$636,IF(AND(F78=$P$2,$I$4="German"),Languages!$D$636,IF(AND(F78=$P$2,$I$4="Chinese"),Languages!$E$636,IF(AND(F78=$P$2,$I$4="Japanese"),Languages!$F$636,IF(AND(F78=$P$2,$I$4="Portugese"),Languages!$G$636,"")))))))</f>
        <v/>
      </c>
      <c r="H78" s="325"/>
      <c r="I78" s="211"/>
      <c r="J78" s="326"/>
      <c r="K78" s="326"/>
      <c r="L78" s="185"/>
      <c r="M78" s="7"/>
      <c r="P78" s="177"/>
    </row>
    <row r="79" spans="1:16" ht="39" customHeight="1" x14ac:dyDescent="0.15">
      <c r="A79" s="5"/>
      <c r="B79" s="365"/>
      <c r="C79" s="49"/>
      <c r="D79" s="51" t="str">
        <f>IF(ISBLANK(G21),"",G21)</f>
        <v/>
      </c>
      <c r="E79" s="44"/>
      <c r="F79" s="98"/>
      <c r="G79" s="325" t="str">
        <f>IF(AND(F79=$P$2,$I$4="English"),Languages!$A$636,IF(AND(F79=$P$2,$I$4="French"),Languages!$B$636,IF(AND(F79=$P$2,$I$4="Spanish"),Languages!$C$636,IF(AND(F79=$P$2,$I$4="German"),Languages!$D$636,IF(AND(F79=$P$2,$I$4="Chinese"),Languages!$E$636,IF(AND(F79=$P$2,$I$4="Japanese"),Languages!$F$636,IF(AND(F79=$P$2,$I$4="Portugese"),Languages!$G$636,"")))))))</f>
        <v/>
      </c>
      <c r="H79" s="325"/>
      <c r="I79" s="211"/>
      <c r="J79" s="326"/>
      <c r="K79" s="326"/>
      <c r="L79" s="185"/>
      <c r="M79" s="7"/>
      <c r="P79" s="177"/>
    </row>
    <row r="80" spans="1:16" ht="39" customHeight="1" x14ac:dyDescent="0.15">
      <c r="A80" s="5"/>
      <c r="B80" s="365"/>
      <c r="C80" s="49"/>
      <c r="D80" s="51" t="str">
        <f>IF(ISBLANK(G22),"",G22)</f>
        <v/>
      </c>
      <c r="E80" s="44"/>
      <c r="F80" s="98"/>
      <c r="G80" s="325" t="str">
        <f>IF(AND(F80=$P$2,$I$4="English"),Languages!$A$636,IF(AND(F80=$P$2,$I$4="French"),Languages!$B$636,IF(AND(F80=$P$2,$I$4="Spanish"),Languages!$C$636,IF(AND(F80=$P$2,$I$4="German"),Languages!$D$636,IF(AND(F80=$P$2,$I$4="Chinese"),Languages!$E$636,IF(AND(F80=$P$2,$I$4="Japanese"),Languages!$F$636,IF(AND(F80=$P$2,$I$4="Portugese"),Languages!$G$636,"")))))))</f>
        <v/>
      </c>
      <c r="H80" s="325"/>
      <c r="I80" s="211"/>
      <c r="J80" s="326"/>
      <c r="K80" s="326"/>
      <c r="L80" s="185"/>
      <c r="M80" s="7"/>
      <c r="P80" s="177"/>
    </row>
    <row r="81" spans="1:16" ht="39" customHeight="1" x14ac:dyDescent="0.15">
      <c r="A81" s="5"/>
      <c r="B81" s="365"/>
      <c r="C81" s="49"/>
      <c r="D81" s="51" t="str">
        <f>IF(ISBLANK(G23),"",G23)</f>
        <v/>
      </c>
      <c r="E81" s="44"/>
      <c r="F81" s="98"/>
      <c r="G81" s="325" t="str">
        <f>IF(AND(F81=$P$2,$I$4="English"),Languages!$A$636,IF(AND(F81=$P$2,$I$4="French"),Languages!$B$636,IF(AND(F81=$P$2,$I$4="Spanish"),Languages!$C$636,IF(AND(F81=$P$2,$I$4="German"),Languages!$D$636,IF(AND(F81=$P$2,$I$4="Chinese"),Languages!$E$636,IF(AND(F81=$P$2,$I$4="Japanese"),Languages!$F$636,IF(AND(F81=$P$2,$I$4="Portugese"),Languages!$G$636,"")))))))</f>
        <v/>
      </c>
      <c r="H81" s="325"/>
      <c r="I81" s="211"/>
      <c r="J81" s="326"/>
      <c r="K81" s="326"/>
      <c r="L81" s="185"/>
      <c r="M81" s="7"/>
      <c r="P81" s="177"/>
    </row>
    <row r="82" spans="1:16" ht="40.25" customHeight="1" x14ac:dyDescent="0.15">
      <c r="A82" s="5"/>
      <c r="B82" s="365"/>
      <c r="C82" s="49"/>
      <c r="D82" s="51" t="str">
        <f>IF(ISBLANK(G24),"",G24)</f>
        <v/>
      </c>
      <c r="E82" s="44"/>
      <c r="F82" s="98"/>
      <c r="G82" s="325" t="str">
        <f>IF(AND(F82=$P$2,$I$4="English"),Languages!$A$636,IF(AND(F82=$P$2,$I$4="French"),Languages!$B$636,IF(AND(F82=$P$2,$I$4="Spanish"),Languages!$C$636,IF(AND(F82=$P$2,$I$4="German"),Languages!$D$636,IF(AND(F82=$P$2,$I$4="Chinese"),Languages!$E$636,IF(AND(F82=$P$2,$I$4="Japanese"),Languages!$F$636,IF(AND(F82=$P$2,$I$4="Portugese"),Languages!$G$636,"")))))))</f>
        <v/>
      </c>
      <c r="H82" s="325"/>
      <c r="I82" s="211"/>
      <c r="J82" s="326"/>
      <c r="K82" s="326"/>
      <c r="L82" s="185"/>
      <c r="M82" s="7"/>
      <c r="P82" s="177"/>
    </row>
    <row r="83" spans="1:16" ht="40.25" customHeight="1" x14ac:dyDescent="0.15">
      <c r="A83" s="5"/>
      <c r="B83" s="366"/>
      <c r="C83" s="49" t="s">
        <v>6</v>
      </c>
      <c r="D83" s="51"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4"/>
      <c r="F83" s="98"/>
      <c r="G83" s="325" t="str">
        <f>IF(AND(F83=$P$2,$I$4="English"),Languages!$A$636,IF(AND(F83=$P$2,$I$4="French"),Languages!$B$636,IF(AND(F83=$P$2,$I$4="Spanish"),Languages!$C$636,IF(AND(F83=$P$2,$I$4="German"),Languages!$D$636,IF(AND(F83=$P$2,$I$4="Chinese"),Languages!$E$636,IF(AND(F83=$P$2,$I$4="Japanese"),Languages!$F$636,IF(AND(F83=$P$2,$I$4="Portugese"),Languages!$G$636,"")))))))</f>
        <v/>
      </c>
      <c r="H83" s="325"/>
      <c r="I83" s="211"/>
      <c r="J83" s="326"/>
      <c r="K83" s="326"/>
      <c r="L83" s="185"/>
      <c r="M83" s="7"/>
      <c r="P83" s="177"/>
    </row>
    <row r="84" spans="1:16" ht="55.5" customHeight="1" x14ac:dyDescent="0.15">
      <c r="A84" s="5"/>
      <c r="B84" s="184">
        <v>19</v>
      </c>
      <c r="C84" s="49"/>
      <c r="D84" s="51"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4"/>
      <c r="F84" s="98"/>
      <c r="G84" s="325" t="str">
        <f>IF(AND(F84=$P$2,$I$4="English"),Languages!$A$637,IF(AND(F84=$P$2,$I$4="French"),Languages!$B$637,IF(AND(F84=$P$2,$I$4="Spanish"),Languages!$C$637,IF(AND(F84=$P$2,$I$4="German"),Languages!$D$637,IF(AND(F84=$P$2,$I$4="Chinese"),Languages!$E$637,IF(AND(F84=$P$2,$I$4="Japanese"),Languages!$F$637,IF(AND(F84=$P$2,$I$4="Portugese"),Languages!$G$637,"")))))))</f>
        <v/>
      </c>
      <c r="H84" s="325"/>
      <c r="I84" s="211"/>
      <c r="J84" s="326"/>
      <c r="K84" s="326"/>
      <c r="L84" s="205"/>
      <c r="M84" s="7"/>
      <c r="P84" s="177"/>
    </row>
    <row r="85" spans="1:16" ht="53.75" customHeight="1" x14ac:dyDescent="0.15">
      <c r="A85" s="5"/>
      <c r="B85" s="42">
        <v>20</v>
      </c>
      <c r="C85" s="45"/>
      <c r="D85" s="51"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4"/>
      <c r="F85" s="98"/>
      <c r="G85" s="337" t="str">
        <f>IF(F85="Yes",Languages!$A$643,IF(F85="Oui",Languages!$B$643,IF(F85="Sí",Languages!$C$643,IF(F85="Ja",Languages!$D$643,IF(F85="是",Languages!$E$643,IF(F85="はい",Languages!$F$643,IF(F85="Sim",Languages!$G$643,"")))))))</f>
        <v/>
      </c>
      <c r="H85" s="338"/>
      <c r="I85" s="210"/>
      <c r="J85" s="329"/>
      <c r="K85" s="330"/>
      <c r="L85" s="205"/>
      <c r="M85" s="7"/>
      <c r="P85" s="177"/>
    </row>
    <row r="86" spans="1:16" ht="42" x14ac:dyDescent="0.15">
      <c r="A86" s="5"/>
      <c r="B86" s="184">
        <v>21</v>
      </c>
      <c r="C86" s="49"/>
      <c r="D86" s="51"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4"/>
      <c r="F86" s="96"/>
      <c r="G86" s="327"/>
      <c r="H86" s="328"/>
      <c r="I86" s="212"/>
      <c r="J86" s="329"/>
      <c r="K86" s="330"/>
      <c r="L86" s="185"/>
      <c r="M86" s="7"/>
      <c r="P86" s="177"/>
    </row>
    <row r="87" spans="1:16" ht="45.75" customHeight="1" x14ac:dyDescent="0.15">
      <c r="A87" s="5"/>
      <c r="B87" s="42">
        <v>22</v>
      </c>
      <c r="C87" s="49"/>
      <c r="D87" s="51"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4"/>
      <c r="F87" s="98"/>
      <c r="G87" s="337" t="str">
        <f>IF(F87="Yes",Languages!$A$639,IF(F87="Oui",Languages!$B$639,IF(F87="Sí",Languages!$C$639,IF(F87="Ja",Languages!$D$639,IF(F87="是",Languages!$E$639,IF(F87="はい",Languages!$F$639,IF(F87="Sim",Languages!$G$639,"")))))))</f>
        <v/>
      </c>
      <c r="H87" s="338"/>
      <c r="I87" s="210"/>
      <c r="J87" s="329"/>
      <c r="K87" s="330"/>
      <c r="L87" s="158"/>
      <c r="M87" s="7"/>
      <c r="P87" s="177"/>
    </row>
    <row r="88" spans="1:16" ht="36" customHeight="1" x14ac:dyDescent="0.15">
      <c r="A88" s="5"/>
      <c r="B88" s="349"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49"/>
      <c r="D88" s="349"/>
      <c r="E88" s="349"/>
      <c r="F88" s="349"/>
      <c r="G88" s="349"/>
      <c r="H88" s="349"/>
      <c r="I88" s="349"/>
      <c r="J88" s="349"/>
      <c r="K88" s="349"/>
      <c r="L88" s="349"/>
      <c r="M88" s="7"/>
      <c r="P88" s="177"/>
    </row>
    <row r="89" spans="1:16" ht="61.5" customHeight="1" x14ac:dyDescent="0.15">
      <c r="A89" s="5"/>
      <c r="B89" s="46">
        <v>23</v>
      </c>
      <c r="C89" s="46"/>
      <c r="D89" s="89"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50"/>
      <c r="F89" s="97"/>
      <c r="G89" s="337" t="str">
        <f>IF(F89="Yes",Languages!$A$644,IF(F89="Oui",Languages!$B$644,IF(F89="Sí",Languages!$C$644,IF(F89="Ja",Languages!$D$644,IF(F89="是",Languages!$E$644,IF(F89="はい",Languages!$F$644,IF(F89="Sim",Languages!$G$644,"")))))))</f>
        <v/>
      </c>
      <c r="H89" s="338"/>
      <c r="I89" s="210"/>
      <c r="J89" s="329"/>
      <c r="K89" s="330"/>
      <c r="L89" s="93"/>
      <c r="M89" s="7"/>
      <c r="P89" s="177"/>
    </row>
    <row r="90" spans="1:16" ht="36" customHeight="1" x14ac:dyDescent="0.15">
      <c r="A90" s="5"/>
      <c r="B90" s="351"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52"/>
      <c r="D90" s="352"/>
      <c r="E90" s="352"/>
      <c r="F90" s="352"/>
      <c r="G90" s="352"/>
      <c r="H90" s="352"/>
      <c r="I90" s="352"/>
      <c r="J90" s="352"/>
      <c r="K90" s="352"/>
      <c r="L90" s="353"/>
      <c r="M90" s="7"/>
      <c r="P90" s="177"/>
    </row>
    <row r="91" spans="1:16" ht="59.75" customHeight="1" x14ac:dyDescent="0.15">
      <c r="A91" s="5"/>
      <c r="B91" s="166">
        <v>24</v>
      </c>
      <c r="C91" s="166"/>
      <c r="D91" s="89"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74"/>
      <c r="F91" s="97"/>
      <c r="G91" s="381" t="str">
        <f>IF(F91="Yes",Languages!$A$645,IF(F91="Oui",Languages!$B$645,IF(F91="Sí",Languages!$C$645,IF(F91="Ja",Languages!$D$645,IF(F91="是",Languages!$E$645,IF(F91="はい",Languages!$F$645,IF(F91="Sim",Languages!$G$645,"")))))))</f>
        <v/>
      </c>
      <c r="H91" s="382"/>
      <c r="I91" s="210"/>
      <c r="J91" s="362"/>
      <c r="K91" s="363"/>
      <c r="L91" s="88"/>
      <c r="M91" s="7"/>
      <c r="P91" s="177"/>
    </row>
    <row r="92" spans="1:16" ht="75.75" customHeight="1" x14ac:dyDescent="0.15">
      <c r="A92" s="5"/>
      <c r="B92" s="52">
        <v>25</v>
      </c>
      <c r="C92" s="42"/>
      <c r="D92" s="89"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53"/>
      <c r="F92" s="98"/>
      <c r="G92" s="337" t="str">
        <f>IF(F92="Yes",Languages!$A$646,IF(F92="Oui",Languages!$B$646,IF(F92="Sí",Languages!$C$646,IF(F92="Ja",Languages!$D$646,IF(F92="是",Languages!$E$646,IF(F92="はい",Languages!$F$646,IF(F92="Sim",Languages!$G$646,"")))))))</f>
        <v/>
      </c>
      <c r="H92" s="338"/>
      <c r="I92" s="210"/>
      <c r="J92" s="329"/>
      <c r="K92" s="330"/>
      <c r="L92" s="93"/>
      <c r="M92" s="7"/>
      <c r="P92" s="177"/>
    </row>
    <row r="93" spans="1:16" ht="63.75" customHeight="1" x14ac:dyDescent="0.15">
      <c r="A93" s="5"/>
      <c r="B93" s="42">
        <v>26</v>
      </c>
      <c r="C93" s="42"/>
      <c r="D93" s="47"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5"/>
      <c r="F93" s="96"/>
      <c r="G93" s="337" t="str">
        <f>IF(F93="Yes",Languages!$A$1043,IF(F93="Oui",Languages!$B$1043,IF(F93="Sí",Languages!$C$1043,IF(F93="Ja",Languages!$D$1043,IF(F93="是",Languages!$E$1043,IF(F93="はい",Languages!$F$1043,IF(F93="Sim",Languages!$G$1043,IF(F93=Languages!$A$617,"x",IF(F93=Languages!$B$617,"x",IF(F93=Languages!$C$617,"x",IF(F93=Languages!$D$617,"x",IF(F93=Languages!$E$617,"x",IF(F93=Languages!$F$617,"x",IF(F93=Languages!$G$617,"x",""))))))))))))))</f>
        <v/>
      </c>
      <c r="H93" s="338"/>
      <c r="I93" s="211"/>
      <c r="J93" s="329"/>
      <c r="K93" s="330"/>
      <c r="L93" s="225"/>
      <c r="M93" s="7"/>
      <c r="P93" s="177"/>
    </row>
    <row r="94" spans="1:16" ht="36" customHeight="1" x14ac:dyDescent="0.15">
      <c r="A94" s="5"/>
      <c r="B94" s="351"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52"/>
      <c r="D94" s="352"/>
      <c r="E94" s="352"/>
      <c r="F94" s="352"/>
      <c r="G94" s="352"/>
      <c r="H94" s="352"/>
      <c r="I94" s="352"/>
      <c r="J94" s="352"/>
      <c r="K94" s="352"/>
      <c r="L94" s="353"/>
      <c r="M94" s="7"/>
      <c r="P94" s="177"/>
    </row>
    <row r="95" spans="1:16" ht="45" customHeight="1" x14ac:dyDescent="0.15">
      <c r="A95" s="5"/>
      <c r="B95" s="165">
        <v>27</v>
      </c>
      <c r="C95" s="165"/>
      <c r="D95" s="175"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76"/>
      <c r="F95" s="215"/>
      <c r="G95" s="383" t="str">
        <f>IF(F95="Yes",Languages!$A$638,IF(F95="Oui",Languages!$B$638,IF(F95="Sí",Languages!$C$638,IF(F95="Ja",Languages!$D$638,IF(F95="是",Languages!$E$638,IF(F95="はい",Languages!$F$638,IF(F95="Sim",Languages!$G$638,IF(F95=Languages!$A$617,"x",IF(F95=Languages!$B$617,"x",IF(F95=Languages!$C$617,"x",IF(F95=Languages!$D$617,"x",IF(F95=Languages!$E$617,"x",IF(F95=Languages!$F$617,"x",IF(F95=Languages!$G$617,"x",""))))))))))))))</f>
        <v/>
      </c>
      <c r="H95" s="384"/>
      <c r="I95" s="226"/>
      <c r="J95" s="385"/>
      <c r="K95" s="386"/>
      <c r="L95" s="227"/>
      <c r="M95" s="7"/>
      <c r="P95" s="177"/>
    </row>
    <row r="96" spans="1:16" ht="36" customHeight="1" x14ac:dyDescent="0.15">
      <c r="A96" s="5"/>
      <c r="B96" s="349"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49"/>
      <c r="D96" s="349"/>
      <c r="E96" s="349"/>
      <c r="F96" s="349"/>
      <c r="G96" s="349"/>
      <c r="H96" s="349"/>
      <c r="I96" s="349"/>
      <c r="J96" s="349"/>
      <c r="K96" s="349"/>
      <c r="L96" s="349"/>
      <c r="M96" s="7"/>
      <c r="P96" s="177"/>
    </row>
    <row r="97" spans="1:16" ht="62.25" customHeight="1" x14ac:dyDescent="0.15">
      <c r="A97" s="5"/>
      <c r="B97" s="42">
        <v>28</v>
      </c>
      <c r="C97" s="42"/>
      <c r="D97" s="47"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5"/>
      <c r="F97" s="98"/>
      <c r="G97" s="337" t="str">
        <f>IF(F97="Yes",Languages!$A$648,IF(F97="Oui",Languages!$B$649,IF(F97="Sí",Languages!$C$649,IF(F97="Ja",Languages!$D$649,IF(F97="是",Languages!$E$649,IF(F97="はい",Languages!$F$649,IF(F97="Sim",Languages!$G$649,"")))))))</f>
        <v/>
      </c>
      <c r="H97" s="338"/>
      <c r="I97" s="210"/>
      <c r="J97" s="329"/>
      <c r="K97" s="330"/>
      <c r="L97" s="99"/>
      <c r="M97" s="7"/>
      <c r="P97" s="177"/>
    </row>
    <row r="98" spans="1:16" ht="9.5" customHeight="1" x14ac:dyDescent="0.15">
      <c r="A98" s="5"/>
      <c r="B98" s="6"/>
      <c r="C98" s="6"/>
      <c r="D98" s="6"/>
      <c r="E98" s="6"/>
      <c r="F98" s="6"/>
      <c r="G98" s="207"/>
      <c r="H98" s="207"/>
      <c r="I98" s="207"/>
      <c r="J98" s="6"/>
      <c r="K98" s="6"/>
      <c r="L98" s="6"/>
      <c r="M98" s="7"/>
      <c r="P98" s="177"/>
    </row>
    <row r="99" spans="1:16" ht="36" customHeight="1" x14ac:dyDescent="0.15">
      <c r="A99" s="5"/>
      <c r="B99" s="380"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80"/>
      <c r="D99" s="380"/>
      <c r="E99" s="380"/>
      <c r="F99" s="380"/>
      <c r="G99" s="380"/>
      <c r="H99" s="380"/>
      <c r="I99" s="380"/>
      <c r="J99" s="380"/>
      <c r="K99" s="380"/>
      <c r="L99" s="380"/>
      <c r="M99" s="7"/>
      <c r="P99" s="177"/>
    </row>
    <row r="100" spans="1:16" ht="45.75" customHeight="1" x14ac:dyDescent="0.15">
      <c r="A100" s="5"/>
      <c r="B100" s="377"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378"/>
      <c r="D100" s="378"/>
      <c r="E100" s="378"/>
      <c r="F100" s="378"/>
      <c r="G100" s="378"/>
      <c r="H100" s="378"/>
      <c r="I100" s="378"/>
      <c r="J100" s="378"/>
      <c r="K100" s="379"/>
      <c r="L100" s="95"/>
      <c r="M100" s="90"/>
      <c r="P100" s="177"/>
    </row>
    <row r="101" spans="1:16" ht="15" customHeight="1" x14ac:dyDescent="0.15">
      <c r="A101" s="360" t="s">
        <v>3284</v>
      </c>
      <c r="B101" s="360"/>
      <c r="C101" s="360"/>
      <c r="D101" s="360"/>
      <c r="E101" s="360"/>
      <c r="F101" s="360"/>
      <c r="G101" s="360"/>
      <c r="H101" s="360"/>
      <c r="I101" s="360"/>
      <c r="J101" s="360"/>
      <c r="K101" s="360"/>
      <c r="L101" s="360"/>
      <c r="M101" s="361"/>
      <c r="P101" s="177"/>
    </row>
    <row r="102" spans="1:16" x14ac:dyDescent="0.15">
      <c r="P102" s="177"/>
    </row>
    <row r="103" spans="1:16" hidden="1" x14ac:dyDescent="0.15">
      <c r="P103" s="177"/>
    </row>
    <row r="104" spans="1:16" hidden="1" x14ac:dyDescent="0.15">
      <c r="P104" s="177"/>
    </row>
    <row r="105" spans="1:16" hidden="1" x14ac:dyDescent="0.15">
      <c r="P105" s="177"/>
    </row>
    <row r="106" spans="1:16" hidden="1" x14ac:dyDescent="0.15">
      <c r="P106" s="177"/>
    </row>
    <row r="107" spans="1:16" hidden="1" x14ac:dyDescent="0.15">
      <c r="P107" s="177"/>
    </row>
    <row r="108" spans="1:16" hidden="1" x14ac:dyDescent="0.15">
      <c r="P108" s="177"/>
    </row>
    <row r="109" spans="1:16" hidden="1" x14ac:dyDescent="0.15">
      <c r="P109" s="177"/>
    </row>
    <row r="110" spans="1:16" hidden="1" x14ac:dyDescent="0.15">
      <c r="P110" s="177"/>
    </row>
    <row r="111" spans="1:16" hidden="1" x14ac:dyDescent="0.15">
      <c r="P111" s="177"/>
    </row>
    <row r="112" spans="1:16" hidden="1" x14ac:dyDescent="0.15">
      <c r="P112" s="177"/>
    </row>
    <row r="113" spans="16:16" hidden="1" x14ac:dyDescent="0.15">
      <c r="P113" s="177"/>
    </row>
    <row r="114" spans="16:16" hidden="1" x14ac:dyDescent="0.15">
      <c r="P114" s="177"/>
    </row>
    <row r="115" spans="16:16" hidden="1" x14ac:dyDescent="0.15">
      <c r="P115" s="177"/>
    </row>
    <row r="116" spans="16:16" hidden="1" x14ac:dyDescent="0.15">
      <c r="P116" s="177"/>
    </row>
    <row r="117" spans="16:16" hidden="1" x14ac:dyDescent="0.15">
      <c r="P117" s="177"/>
    </row>
    <row r="118" spans="16:16" hidden="1" x14ac:dyDescent="0.15">
      <c r="P118" s="177"/>
    </row>
    <row r="119" spans="16:16" hidden="1" x14ac:dyDescent="0.15">
      <c r="P119" s="177"/>
    </row>
    <row r="120" spans="16:16" hidden="1" x14ac:dyDescent="0.15">
      <c r="P120" s="177"/>
    </row>
    <row r="121" spans="16:16" hidden="1" x14ac:dyDescent="0.15">
      <c r="P121" s="177"/>
    </row>
    <row r="122" spans="16:16" hidden="1" x14ac:dyDescent="0.15">
      <c r="P122" s="177"/>
    </row>
    <row r="123" spans="16:16" hidden="1" x14ac:dyDescent="0.15">
      <c r="P123" s="177"/>
    </row>
    <row r="124" spans="16:16" hidden="1" x14ac:dyDescent="0.15">
      <c r="P124" s="177"/>
    </row>
    <row r="125" spans="16:16" hidden="1" x14ac:dyDescent="0.15">
      <c r="P125" s="177"/>
    </row>
    <row r="126" spans="16:16" hidden="1" x14ac:dyDescent="0.15">
      <c r="P126" s="177"/>
    </row>
    <row r="127" spans="16:16" hidden="1" x14ac:dyDescent="0.15">
      <c r="P127" s="177"/>
    </row>
    <row r="128" spans="16:16" hidden="1" x14ac:dyDescent="0.15">
      <c r="P128" s="177"/>
    </row>
    <row r="129" spans="16:16" hidden="1" x14ac:dyDescent="0.15">
      <c r="P129" s="177"/>
    </row>
    <row r="130" spans="16:16" hidden="1" x14ac:dyDescent="0.15">
      <c r="P130" s="177"/>
    </row>
    <row r="131" spans="16:16" hidden="1" x14ac:dyDescent="0.15">
      <c r="P131" s="177"/>
    </row>
    <row r="132" spans="16:16" hidden="1" x14ac:dyDescent="0.15">
      <c r="P132" s="177"/>
    </row>
    <row r="133" spans="16:16" hidden="1" x14ac:dyDescent="0.15">
      <c r="P133" s="177"/>
    </row>
    <row r="134" spans="16:16" hidden="1" x14ac:dyDescent="0.15">
      <c r="P134" s="177"/>
    </row>
    <row r="135" spans="16:16" hidden="1" x14ac:dyDescent="0.15">
      <c r="P135" s="177"/>
    </row>
    <row r="136" spans="16:16" hidden="1" x14ac:dyDescent="0.15">
      <c r="P136" s="177"/>
    </row>
    <row r="137" spans="16:16" hidden="1" x14ac:dyDescent="0.15">
      <c r="P137" s="177"/>
    </row>
    <row r="138" spans="16:16" hidden="1" x14ac:dyDescent="0.15">
      <c r="P138" s="177"/>
    </row>
    <row r="139" spans="16:16" hidden="1" x14ac:dyDescent="0.15">
      <c r="P139" s="177"/>
    </row>
    <row r="140" spans="16:16" hidden="1" x14ac:dyDescent="0.15">
      <c r="P140" s="177"/>
    </row>
    <row r="141" spans="16:16" hidden="1" x14ac:dyDescent="0.15">
      <c r="P141" s="177"/>
    </row>
    <row r="142" spans="16:16" hidden="1" x14ac:dyDescent="0.15">
      <c r="P142" s="177"/>
    </row>
    <row r="143" spans="16:16" hidden="1" x14ac:dyDescent="0.15">
      <c r="P143" s="177"/>
    </row>
    <row r="144" spans="16:16" hidden="1" x14ac:dyDescent="0.15">
      <c r="P144" s="177"/>
    </row>
    <row r="145" spans="16:16" hidden="1" x14ac:dyDescent="0.15">
      <c r="P145" s="177"/>
    </row>
    <row r="146" spans="16:16" hidden="1" x14ac:dyDescent="0.15">
      <c r="P146" s="177"/>
    </row>
    <row r="147" spans="16:16" hidden="1" x14ac:dyDescent="0.15">
      <c r="P147" s="177"/>
    </row>
    <row r="148" spans="16:16" hidden="1" x14ac:dyDescent="0.15">
      <c r="P148" s="177"/>
    </row>
    <row r="149" spans="16:16" hidden="1" x14ac:dyDescent="0.15">
      <c r="P149" s="177"/>
    </row>
    <row r="150" spans="16:16" hidden="1" x14ac:dyDescent="0.15">
      <c r="P150" s="177"/>
    </row>
    <row r="151" spans="16:16" hidden="1" x14ac:dyDescent="0.15">
      <c r="P151" s="177"/>
    </row>
    <row r="152" spans="16:16" hidden="1" x14ac:dyDescent="0.15">
      <c r="P152" s="177"/>
    </row>
    <row r="153" spans="16:16" hidden="1" x14ac:dyDescent="0.15">
      <c r="P153" s="177"/>
    </row>
    <row r="154" spans="16:16" hidden="1" x14ac:dyDescent="0.15">
      <c r="P154" s="177"/>
    </row>
    <row r="155" spans="16:16" hidden="1" x14ac:dyDescent="0.15">
      <c r="P155" s="177"/>
    </row>
    <row r="156" spans="16:16" hidden="1" x14ac:dyDescent="0.15">
      <c r="P156" s="177"/>
    </row>
    <row r="157" spans="16:16" hidden="1" x14ac:dyDescent="0.15">
      <c r="P157" s="177"/>
    </row>
    <row r="158" spans="16:16" hidden="1" x14ac:dyDescent="0.15">
      <c r="P158" s="177"/>
    </row>
    <row r="159" spans="16:16" hidden="1" x14ac:dyDescent="0.15">
      <c r="P159" s="177"/>
    </row>
    <row r="160" spans="16:16" hidden="1" x14ac:dyDescent="0.15">
      <c r="P160" s="177"/>
    </row>
    <row r="161" spans="16:16" hidden="1" x14ac:dyDescent="0.15">
      <c r="P161" s="177"/>
    </row>
    <row r="162" spans="16:16" hidden="1" x14ac:dyDescent="0.15">
      <c r="P162" s="177"/>
    </row>
    <row r="163" spans="16:16" hidden="1" x14ac:dyDescent="0.15">
      <c r="P163" s="177"/>
    </row>
    <row r="164" spans="16:16" hidden="1" x14ac:dyDescent="0.15">
      <c r="P164" s="177"/>
    </row>
    <row r="165" spans="16:16" hidden="1" x14ac:dyDescent="0.15">
      <c r="P165" s="177"/>
    </row>
    <row r="166" spans="16:16" hidden="1" x14ac:dyDescent="0.15">
      <c r="P166" s="177"/>
    </row>
    <row r="167" spans="16:16" hidden="1" x14ac:dyDescent="0.15">
      <c r="P167" s="177"/>
    </row>
    <row r="168" spans="16:16" hidden="1" x14ac:dyDescent="0.15">
      <c r="P168" s="177"/>
    </row>
    <row r="169" spans="16:16" hidden="1" x14ac:dyDescent="0.15">
      <c r="P169" s="177"/>
    </row>
    <row r="170" spans="16:16" hidden="1" x14ac:dyDescent="0.15">
      <c r="P170" s="177"/>
    </row>
    <row r="171" spans="16:16" hidden="1" x14ac:dyDescent="0.15">
      <c r="P171" s="177"/>
    </row>
    <row r="172" spans="16:16" hidden="1" x14ac:dyDescent="0.15">
      <c r="P172" s="177"/>
    </row>
    <row r="173" spans="16:16" hidden="1" x14ac:dyDescent="0.15">
      <c r="P173" s="177"/>
    </row>
    <row r="174" spans="16:16" hidden="1" x14ac:dyDescent="0.15">
      <c r="P174" s="177"/>
    </row>
    <row r="175" spans="16:16" hidden="1" x14ac:dyDescent="0.15">
      <c r="P175" s="177"/>
    </row>
    <row r="176" spans="16:16" hidden="1" x14ac:dyDescent="0.15">
      <c r="P176" s="177"/>
    </row>
    <row r="177" spans="16:16" hidden="1" x14ac:dyDescent="0.15">
      <c r="P177" s="177"/>
    </row>
    <row r="178" spans="16:16" hidden="1" x14ac:dyDescent="0.15">
      <c r="P178" s="177"/>
    </row>
    <row r="179" spans="16:16" hidden="1" x14ac:dyDescent="0.15">
      <c r="P179" s="177"/>
    </row>
    <row r="180" spans="16:16" hidden="1" x14ac:dyDescent="0.15">
      <c r="P180" s="177"/>
    </row>
    <row r="181" spans="16:16" hidden="1" x14ac:dyDescent="0.15">
      <c r="P181" s="177"/>
    </row>
    <row r="182" spans="16:16" hidden="1" x14ac:dyDescent="0.15">
      <c r="P182" s="177"/>
    </row>
    <row r="183" spans="16:16" hidden="1" x14ac:dyDescent="0.15">
      <c r="P183" s="177"/>
    </row>
    <row r="184" spans="16:16" x14ac:dyDescent="0.15"/>
    <row r="185" spans="16:16" x14ac:dyDescent="0.15"/>
    <row r="186" spans="16:16" x14ac:dyDescent="0.15"/>
    <row r="187" spans="16:16" x14ac:dyDescent="0.15"/>
    <row r="188" spans="16:16" x14ac:dyDescent="0.15"/>
    <row r="189" spans="16:16" x14ac:dyDescent="0.15"/>
    <row r="190" spans="16:16" x14ac:dyDescent="0.15"/>
    <row r="191" spans="16:16" x14ac:dyDescent="0.15"/>
    <row r="192" spans="16:16" x14ac:dyDescent="0.15"/>
    <row r="193" x14ac:dyDescent="0.15"/>
  </sheetData>
  <sheetProtection algorithmName="SHA-512" hashValue="jwKbOad2qFBMtQCr//BEExp6kA9vyDHhijIZjhv/nXvK9+DYSzQjgqs0HZhtb+L4FH7a6nrCX9BAoKimaHVJVw==" saltValue="h0iptvRaxZlCT37USJLzZA==" spinCount="100000" sheet="1" scenarios="1"/>
  <dataConsolidate/>
  <mergeCells count="175">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F75:L75"/>
    <mergeCell ref="G70:H70"/>
    <mergeCell ref="J70:K70"/>
    <mergeCell ref="G82:H82"/>
    <mergeCell ref="G83:H83"/>
    <mergeCell ref="G95:H95"/>
    <mergeCell ref="J95:K95"/>
    <mergeCell ref="G81:H81"/>
    <mergeCell ref="J81:K8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D2:L2"/>
    <mergeCell ref="B6:L6"/>
    <mergeCell ref="B8:L8"/>
    <mergeCell ref="F9:L9"/>
    <mergeCell ref="F10:L10"/>
    <mergeCell ref="F11:L11"/>
    <mergeCell ref="F12:L12"/>
    <mergeCell ref="J4:K4"/>
    <mergeCell ref="B12:D12"/>
    <mergeCell ref="B4:F4"/>
    <mergeCell ref="G4:H4"/>
    <mergeCell ref="B9:D9"/>
    <mergeCell ref="B10:D10"/>
    <mergeCell ref="B11:D11"/>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B18:D18"/>
    <mergeCell ref="F13:L13"/>
    <mergeCell ref="F14:L14"/>
    <mergeCell ref="F15:L15"/>
    <mergeCell ref="F16:L16"/>
    <mergeCell ref="F17:L17"/>
    <mergeCell ref="F18:L18"/>
    <mergeCell ref="B17:D17"/>
    <mergeCell ref="B15:D15"/>
    <mergeCell ref="B16:D16"/>
    <mergeCell ref="B13:D13"/>
    <mergeCell ref="B14:D1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21:D21"/>
    <mergeCell ref="B22:D22"/>
    <mergeCell ref="B23:D23"/>
    <mergeCell ref="B24:D24"/>
    <mergeCell ref="G20:L20"/>
    <mergeCell ref="G21:L21"/>
    <mergeCell ref="G22:L22"/>
    <mergeCell ref="G23:L23"/>
    <mergeCell ref="G24:L24"/>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s>
  <phoneticPr fontId="27" type="noConversion"/>
  <conditionalFormatting sqref="B9:B19">
    <cfRule type="expression" dxfId="399" priority="1239">
      <formula>AND($G9&lt;&gt;"",#REF!="")</formula>
    </cfRule>
  </conditionalFormatting>
  <conditionalFormatting sqref="B9:B19">
    <cfRule type="expression" dxfId="398" priority="1240">
      <formula>AND(#REF!&lt;&gt;"",#REF!&lt;&gt;"")</formula>
    </cfRule>
  </conditionalFormatting>
  <conditionalFormatting sqref="I30:I31 I33:I37 I39:I48">
    <cfRule type="expression" dxfId="397" priority="1238" stopIfTrue="1">
      <formula>G30="x"</formula>
    </cfRule>
  </conditionalFormatting>
  <conditionalFormatting sqref="J31:K31">
    <cfRule type="expression" dxfId="396" priority="1235" stopIfTrue="1">
      <formula>G31="x"</formula>
    </cfRule>
  </conditionalFormatting>
  <conditionalFormatting sqref="F91">
    <cfRule type="expression" dxfId="395" priority="1172" stopIfTrue="1">
      <formula>F91=""</formula>
    </cfRule>
  </conditionalFormatting>
  <conditionalFormatting sqref="F9:F15 F19 F17">
    <cfRule type="expression" dxfId="394" priority="1123" stopIfTrue="1">
      <formula>F9=""</formula>
    </cfRule>
  </conditionalFormatting>
  <conditionalFormatting sqref="J70 J85:J86 J95 J92:J93">
    <cfRule type="expression" dxfId="393" priority="1071" stopIfTrue="1">
      <formula>AND(I70&lt;&gt;"",J70="")</formula>
    </cfRule>
    <cfRule type="expression" dxfId="392" priority="1072" stopIfTrue="1">
      <formula>OR(I70="",I70=$Q$3)</formula>
    </cfRule>
  </conditionalFormatting>
  <conditionalFormatting sqref="J70:K70 L97 J85:J86 L95 L93 J95 J92:J93">
    <cfRule type="expression" dxfId="391" priority="1070">
      <formula>AND(I70&lt;&gt;"",J70&lt;&gt;"")</formula>
    </cfRule>
  </conditionalFormatting>
  <conditionalFormatting sqref="J74:K74">
    <cfRule type="expression" dxfId="390" priority="1061">
      <formula>AND(I74&lt;&gt;"",J74&lt;&gt;"")</formula>
    </cfRule>
  </conditionalFormatting>
  <conditionalFormatting sqref="I61 I85 I95 I92:I93">
    <cfRule type="expression" dxfId="389" priority="1003">
      <formula>$I61&lt;&gt;""</formula>
    </cfRule>
    <cfRule type="expression" dxfId="388" priority="1004" stopIfTrue="1">
      <formula>OR($G61="",$G61="x")</formula>
    </cfRule>
    <cfRule type="expression" dxfId="387" priority="1008">
      <formula>$G61&lt;&gt;""</formula>
    </cfRule>
  </conditionalFormatting>
  <conditionalFormatting sqref="J61">
    <cfRule type="expression" dxfId="386" priority="1006" stopIfTrue="1">
      <formula>AND(I61&lt;&gt;"",J61="")</formula>
    </cfRule>
    <cfRule type="expression" dxfId="385" priority="1007" stopIfTrue="1">
      <formula>OR(I61="",I61=$Q$3)</formula>
    </cfRule>
  </conditionalFormatting>
  <conditionalFormatting sqref="J61:K61">
    <cfRule type="expression" dxfId="384" priority="1005">
      <formula>AND(I61&lt;&gt;"",J61&lt;&gt;"")</formula>
    </cfRule>
  </conditionalFormatting>
  <conditionalFormatting sqref="F52:F56 F58:F59">
    <cfRule type="expression" dxfId="383" priority="1002" stopIfTrue="1">
      <formula>F52=""</formula>
    </cfRule>
  </conditionalFormatting>
  <conditionalFormatting sqref="G85 G95 G92:G93">
    <cfRule type="expression" dxfId="382" priority="1001" stopIfTrue="1">
      <formula>F85=""</formula>
    </cfRule>
  </conditionalFormatting>
  <conditionalFormatting sqref="G85 G95 G92:G93">
    <cfRule type="expression" dxfId="381" priority="993">
      <formula>AND(I85&lt;&gt;"",J85&lt;&gt;"")</formula>
    </cfRule>
  </conditionalFormatting>
  <conditionalFormatting sqref="F86 F92">
    <cfRule type="expression" dxfId="380" priority="956">
      <formula>F86&lt;&gt;""</formula>
    </cfRule>
    <cfRule type="expression" dxfId="379" priority="957">
      <formula>D86&lt;&gt;""</formula>
    </cfRule>
    <cfRule type="expression" dxfId="378" priority="958" stopIfTrue="1">
      <formula>D86=""</formula>
    </cfRule>
  </conditionalFormatting>
  <conditionalFormatting sqref="F89">
    <cfRule type="expression" dxfId="377" priority="952">
      <formula>F89&lt;&gt;""</formula>
    </cfRule>
    <cfRule type="expression" dxfId="376" priority="953">
      <formula>D89&lt;&gt;""</formula>
    </cfRule>
    <cfRule type="expression" dxfId="375" priority="954" stopIfTrue="1">
      <formula>D89=""</formula>
    </cfRule>
  </conditionalFormatting>
  <conditionalFormatting sqref="F76">
    <cfRule type="expression" dxfId="374" priority="949">
      <formula>F76&lt;&gt;""</formula>
    </cfRule>
    <cfRule type="expression" dxfId="373" priority="950">
      <formula>D76&lt;&gt;""</formula>
    </cfRule>
    <cfRule type="expression" dxfId="372" priority="951" stopIfTrue="1">
      <formula>D76=""</formula>
    </cfRule>
  </conditionalFormatting>
  <conditionalFormatting sqref="F74">
    <cfRule type="expression" dxfId="371" priority="946">
      <formula>F74&lt;&gt;""</formula>
    </cfRule>
    <cfRule type="expression" dxfId="370" priority="947">
      <formula>D74&lt;&gt;""</formula>
    </cfRule>
    <cfRule type="expression" dxfId="369" priority="948" stopIfTrue="1">
      <formula>D74=""</formula>
    </cfRule>
  </conditionalFormatting>
  <conditionalFormatting sqref="F70">
    <cfRule type="expression" dxfId="368" priority="943">
      <formula>F70&lt;&gt;""</formula>
    </cfRule>
    <cfRule type="expression" dxfId="367" priority="944">
      <formula>D70&lt;&gt;""</formula>
    </cfRule>
    <cfRule type="expression" dxfId="366" priority="945" stopIfTrue="1">
      <formula>D70=""</formula>
    </cfRule>
  </conditionalFormatting>
  <conditionalFormatting sqref="F97">
    <cfRule type="expression" dxfId="365" priority="940">
      <formula>F97&lt;&gt;""</formula>
    </cfRule>
    <cfRule type="expression" dxfId="364" priority="941">
      <formula>D97&lt;&gt;""</formula>
    </cfRule>
    <cfRule type="expression" dxfId="363" priority="942" stopIfTrue="1">
      <formula>D97=""</formula>
    </cfRule>
  </conditionalFormatting>
  <conditionalFormatting sqref="F46">
    <cfRule type="expression" dxfId="362" priority="928" stopIfTrue="1">
      <formula>F46=""</formula>
    </cfRule>
  </conditionalFormatting>
  <conditionalFormatting sqref="L100">
    <cfRule type="expression" dxfId="361" priority="879">
      <formula>L100=""</formula>
    </cfRule>
  </conditionalFormatting>
  <conditionalFormatting sqref="I74">
    <cfRule type="expression" dxfId="360" priority="1034">
      <formula>$I74&lt;&gt;""</formula>
    </cfRule>
    <cfRule type="expression" dxfId="359" priority="1035" stopIfTrue="1">
      <formula>OR($G74="",$G74="x")</formula>
    </cfRule>
    <cfRule type="expression" dxfId="358" priority="1198">
      <formula>$G74&lt;&gt;""</formula>
    </cfRule>
  </conditionalFormatting>
  <conditionalFormatting sqref="J74">
    <cfRule type="expression" dxfId="357" priority="1062" stopIfTrue="1">
      <formula>AND(I74&lt;&gt;"",J74="")</formula>
    </cfRule>
    <cfRule type="expression" dxfId="356" priority="1063" stopIfTrue="1">
      <formula>OR(I74="",I74=$Q$3)</formula>
    </cfRule>
  </conditionalFormatting>
  <conditionalFormatting sqref="G70">
    <cfRule type="expression" dxfId="355" priority="808" stopIfTrue="1">
      <formula>F70=""</formula>
    </cfRule>
  </conditionalFormatting>
  <conditionalFormatting sqref="G70 G95 G92:G93">
    <cfRule type="expression" dxfId="354" priority="807" stopIfTrue="1">
      <formula>F70=$P$3</formula>
    </cfRule>
  </conditionalFormatting>
  <conditionalFormatting sqref="G70">
    <cfRule type="expression" dxfId="353" priority="805">
      <formula>AND(I70&lt;&gt;"",J70&lt;&gt;"")</formula>
    </cfRule>
  </conditionalFormatting>
  <conditionalFormatting sqref="G70:H70">
    <cfRule type="expression" dxfId="352" priority="514">
      <formula>G70="x"</formula>
    </cfRule>
  </conditionalFormatting>
  <conditionalFormatting sqref="I70">
    <cfRule type="expression" dxfId="351" priority="802">
      <formula>$I70&lt;&gt;""</formula>
    </cfRule>
    <cfRule type="expression" dxfId="350" priority="803" stopIfTrue="1">
      <formula>OR($G70="",$G70="x")</formula>
    </cfRule>
    <cfRule type="expression" dxfId="349" priority="804">
      <formula>$G70&lt;&gt;""</formula>
    </cfRule>
  </conditionalFormatting>
  <conditionalFormatting sqref="G91">
    <cfRule type="expression" dxfId="348" priority="783" stopIfTrue="1">
      <formula>F91=""</formula>
    </cfRule>
  </conditionalFormatting>
  <conditionalFormatting sqref="G91">
    <cfRule type="expression" dxfId="347" priority="782" stopIfTrue="1">
      <formula>F91=$P$3</formula>
    </cfRule>
  </conditionalFormatting>
  <conditionalFormatting sqref="G91">
    <cfRule type="expression" dxfId="346" priority="781">
      <formula>AND(I91&lt;&gt;"",J91&lt;&gt;"")</formula>
    </cfRule>
  </conditionalFormatting>
  <conditionalFormatting sqref="G89">
    <cfRule type="expression" dxfId="345" priority="786" stopIfTrue="1">
      <formula>F89=""</formula>
    </cfRule>
  </conditionalFormatting>
  <conditionalFormatting sqref="G89">
    <cfRule type="expression" dxfId="344" priority="785" stopIfTrue="1">
      <formula>F89=$P$3</formula>
    </cfRule>
  </conditionalFormatting>
  <conditionalFormatting sqref="G89">
    <cfRule type="expression" dxfId="343" priority="784">
      <formula>AND(I89&lt;&gt;"",J89&lt;&gt;"")</formula>
    </cfRule>
  </conditionalFormatting>
  <conditionalFormatting sqref="G97">
    <cfRule type="expression" dxfId="342" priority="712" stopIfTrue="1">
      <formula>F97=""</formula>
    </cfRule>
  </conditionalFormatting>
  <conditionalFormatting sqref="G97">
    <cfRule type="expression" dxfId="341" priority="711" stopIfTrue="1">
      <formula>F97=$P$3</formula>
    </cfRule>
  </conditionalFormatting>
  <conditionalFormatting sqref="G97">
    <cfRule type="expression" dxfId="340" priority="710">
      <formula>AND(I97&lt;&gt;"",J97&lt;&gt;"")</formula>
    </cfRule>
  </conditionalFormatting>
  <conditionalFormatting sqref="G87">
    <cfRule type="expression" dxfId="339" priority="699" stopIfTrue="1">
      <formula>F87=""</formula>
    </cfRule>
  </conditionalFormatting>
  <conditionalFormatting sqref="G87">
    <cfRule type="expression" dxfId="338" priority="698" stopIfTrue="1">
      <formula>F87=$P$3</formula>
    </cfRule>
  </conditionalFormatting>
  <conditionalFormatting sqref="G87">
    <cfRule type="expression" dxfId="337" priority="697">
      <formula>AND(I87&lt;&gt;"",J87&lt;&gt;"")</formula>
    </cfRule>
  </conditionalFormatting>
  <conditionalFormatting sqref="F87">
    <cfRule type="expression" dxfId="336" priority="740">
      <formula>F87&lt;&gt;""</formula>
    </cfRule>
    <cfRule type="expression" dxfId="335" priority="741">
      <formula>D87&lt;&gt;""</formula>
    </cfRule>
    <cfRule type="expression" dxfId="334" priority="742" stopIfTrue="1">
      <formula>D87=""</formula>
    </cfRule>
  </conditionalFormatting>
  <conditionalFormatting sqref="F18">
    <cfRule type="expression" dxfId="333" priority="673" stopIfTrue="1">
      <formula>F18=""</formula>
    </cfRule>
  </conditionalFormatting>
  <conditionalFormatting sqref="J87">
    <cfRule type="expression" dxfId="332" priority="652" stopIfTrue="1">
      <formula>AND(I87&lt;&gt;"",J87="")</formula>
    </cfRule>
    <cfRule type="expression" dxfId="331" priority="653" stopIfTrue="1">
      <formula>OR(I87="",I87=$Q$3)</formula>
    </cfRule>
  </conditionalFormatting>
  <conditionalFormatting sqref="J87">
    <cfRule type="expression" dxfId="330" priority="649">
      <formula>AND(I87&lt;&gt;"",J87&lt;&gt;"")</formula>
    </cfRule>
  </conditionalFormatting>
  <conditionalFormatting sqref="I87">
    <cfRule type="expression" dxfId="329" priority="650">
      <formula>$I87&lt;&gt;""</formula>
    </cfRule>
    <cfRule type="expression" dxfId="328" priority="651" stopIfTrue="1">
      <formula>OR($G87="",$G87="x")</formula>
    </cfRule>
    <cfRule type="expression" dxfId="327" priority="654">
      <formula>$G87&lt;&gt;""</formula>
    </cfRule>
  </conditionalFormatting>
  <conditionalFormatting sqref="J89">
    <cfRule type="expression" dxfId="326" priority="640" stopIfTrue="1">
      <formula>AND(I89&lt;&gt;"",J89="")</formula>
    </cfRule>
    <cfRule type="expression" dxfId="325" priority="641" stopIfTrue="1">
      <formula>OR(I89="",I89=$Q$3)</formula>
    </cfRule>
  </conditionalFormatting>
  <conditionalFormatting sqref="J89">
    <cfRule type="expression" dxfId="324" priority="637">
      <formula>AND(I89&lt;&gt;"",J89&lt;&gt;"")</formula>
    </cfRule>
  </conditionalFormatting>
  <conditionalFormatting sqref="I89">
    <cfRule type="expression" dxfId="323" priority="638">
      <formula>$I89&lt;&gt;""</formula>
    </cfRule>
    <cfRule type="expression" dxfId="322" priority="639" stopIfTrue="1">
      <formula>OR($G89="",$G89="x")</formula>
    </cfRule>
    <cfRule type="expression" dxfId="321" priority="642">
      <formula>$G89&lt;&gt;""</formula>
    </cfRule>
  </conditionalFormatting>
  <conditionalFormatting sqref="J91">
    <cfRule type="expression" dxfId="320" priority="634" stopIfTrue="1">
      <formula>AND(I91&lt;&gt;"",J91="")</formula>
    </cfRule>
    <cfRule type="expression" dxfId="319" priority="635" stopIfTrue="1">
      <formula>OR(I91="",I91=$Q$3)</formula>
    </cfRule>
  </conditionalFormatting>
  <conditionalFormatting sqref="J91">
    <cfRule type="expression" dxfId="318" priority="631">
      <formula>AND(I91&lt;&gt;"",J91&lt;&gt;"")</formula>
    </cfRule>
  </conditionalFormatting>
  <conditionalFormatting sqref="I91">
    <cfRule type="expression" dxfId="317" priority="632">
      <formula>$I91&lt;&gt;""</formula>
    </cfRule>
    <cfRule type="expression" dxfId="316" priority="633" stopIfTrue="1">
      <formula>OR($G91="",$G91="x")</formula>
    </cfRule>
    <cfRule type="expression" dxfId="315" priority="636">
      <formula>$G91&lt;&gt;""</formula>
    </cfRule>
  </conditionalFormatting>
  <conditionalFormatting sqref="J97">
    <cfRule type="expression" dxfId="314" priority="607" stopIfTrue="1">
      <formula>AND(I97&lt;&gt;"",J97="")</formula>
    </cfRule>
    <cfRule type="expression" dxfId="313" priority="608" stopIfTrue="1">
      <formula>OR(I97="",I97=$Q$3)</formula>
    </cfRule>
  </conditionalFormatting>
  <conditionalFormatting sqref="J97">
    <cfRule type="expression" dxfId="312" priority="604">
      <formula>AND(I97&lt;&gt;"",J97&lt;&gt;"")</formula>
    </cfRule>
  </conditionalFormatting>
  <conditionalFormatting sqref="I97">
    <cfRule type="expression" dxfId="311" priority="605">
      <formula>$I97&lt;&gt;""</formula>
    </cfRule>
    <cfRule type="expression" dxfId="310" priority="606" stopIfTrue="1">
      <formula>OR($G97="",$G97="x")</formula>
    </cfRule>
    <cfRule type="expression" dxfId="309" priority="609">
      <formula>$G97&lt;&gt;""</formula>
    </cfRule>
  </conditionalFormatting>
  <conditionalFormatting sqref="F16">
    <cfRule type="expression" dxfId="308" priority="569" stopIfTrue="1">
      <formula>F16=""</formula>
    </cfRule>
  </conditionalFormatting>
  <conditionalFormatting sqref="G61">
    <cfRule type="expression" dxfId="307" priority="554" stopIfTrue="1">
      <formula>F61=""</formula>
    </cfRule>
    <cfRule type="expression" dxfId="306" priority="555" stopIfTrue="1">
      <formula>G61="x"</formula>
    </cfRule>
  </conditionalFormatting>
  <conditionalFormatting sqref="G61">
    <cfRule type="expression" dxfId="305" priority="502" stopIfTrue="1">
      <formula>F61=$P$3</formula>
    </cfRule>
  </conditionalFormatting>
  <conditionalFormatting sqref="G61">
    <cfRule type="expression" dxfId="304" priority="501">
      <formula>AND(I61&lt;&gt;"",J61&lt;&gt;"")</formula>
    </cfRule>
  </conditionalFormatting>
  <conditionalFormatting sqref="G95:H95 G93">
    <cfRule type="expression" dxfId="303" priority="494">
      <formula>G93="x"</formula>
    </cfRule>
  </conditionalFormatting>
  <conditionalFormatting sqref="G71">
    <cfRule type="expression" dxfId="302" priority="459" stopIfTrue="1">
      <formula>F71=$P$3</formula>
    </cfRule>
  </conditionalFormatting>
  <conditionalFormatting sqref="G71">
    <cfRule type="expression" dxfId="301" priority="458">
      <formula>AND(I71&lt;&gt;"",J71&lt;&gt;"")</formula>
    </cfRule>
  </conditionalFormatting>
  <conditionalFormatting sqref="G71:H71">
    <cfRule type="expression" dxfId="300" priority="457">
      <formula>G71="x"</formula>
    </cfRule>
  </conditionalFormatting>
  <conditionalFormatting sqref="I49">
    <cfRule type="expression" dxfId="299" priority="389" stopIfTrue="1">
      <formula>G49="x"</formula>
    </cfRule>
  </conditionalFormatting>
  <conditionalFormatting sqref="J49:K49">
    <cfRule type="expression" dxfId="298" priority="388" stopIfTrue="1">
      <formula>G49="x"</formula>
    </cfRule>
  </conditionalFormatting>
  <conditionalFormatting sqref="J68">
    <cfRule type="expression" dxfId="297" priority="384" stopIfTrue="1">
      <formula>AND(I68&lt;&gt;"",J68="")</formula>
    </cfRule>
    <cfRule type="expression" dxfId="296" priority="385" stopIfTrue="1">
      <formula>OR(I68="",I68=$Q$3)</formula>
    </cfRule>
  </conditionalFormatting>
  <conditionalFormatting sqref="J68:K68">
    <cfRule type="expression" dxfId="295" priority="383">
      <formula>AND(I68&lt;&gt;"",J68&lt;&gt;"")</formula>
    </cfRule>
  </conditionalFormatting>
  <conditionalFormatting sqref="G68">
    <cfRule type="expression" dxfId="294" priority="379" stopIfTrue="1">
      <formula>F68=""</formula>
    </cfRule>
  </conditionalFormatting>
  <conditionalFormatting sqref="G68">
    <cfRule type="expression" dxfId="293" priority="378" stopIfTrue="1">
      <formula>F68=$P$3</formula>
    </cfRule>
  </conditionalFormatting>
  <conditionalFormatting sqref="G68">
    <cfRule type="expression" dxfId="292" priority="377">
      <formula>AND(I68&lt;&gt;"",J68&lt;&gt;"")</formula>
    </cfRule>
  </conditionalFormatting>
  <conditionalFormatting sqref="I68">
    <cfRule type="expression" dxfId="291" priority="374">
      <formula>$I68&lt;&gt;""</formula>
    </cfRule>
    <cfRule type="expression" dxfId="290" priority="375" stopIfTrue="1">
      <formula>OR($G68="",$G68="x")</formula>
    </cfRule>
    <cfRule type="expression" dxfId="289" priority="376">
      <formula>$G68&lt;&gt;""</formula>
    </cfRule>
  </conditionalFormatting>
  <conditionalFormatting sqref="G72">
    <cfRule type="expression" dxfId="288" priority="349" stopIfTrue="1">
      <formula>F72=$P$3</formula>
    </cfRule>
  </conditionalFormatting>
  <conditionalFormatting sqref="G72">
    <cfRule type="expression" dxfId="287" priority="348">
      <formula>AND(I72&lt;&gt;"",J72&lt;&gt;"")</formula>
    </cfRule>
  </conditionalFormatting>
  <conditionalFormatting sqref="G72:H72">
    <cfRule type="expression" dxfId="286" priority="347">
      <formula>G72="x"</formula>
    </cfRule>
  </conditionalFormatting>
  <conditionalFormatting sqref="G68:H68">
    <cfRule type="expression" dxfId="285" priority="337">
      <formula>F68&lt;&gt;$P$2</formula>
    </cfRule>
  </conditionalFormatting>
  <conditionalFormatting sqref="F20:F24">
    <cfRule type="expression" dxfId="284" priority="316" stopIfTrue="1">
      <formula>F20=""</formula>
    </cfRule>
  </conditionalFormatting>
  <conditionalFormatting sqref="F25:F26">
    <cfRule type="expression" dxfId="283" priority="313" stopIfTrue="1">
      <formula>F25=""</formula>
    </cfRule>
  </conditionalFormatting>
  <conditionalFormatting sqref="B20">
    <cfRule type="expression" dxfId="282" priority="311">
      <formula>AND($G20&lt;&gt;"",#REF!="")</formula>
    </cfRule>
  </conditionalFormatting>
  <conditionalFormatting sqref="B20">
    <cfRule type="expression" dxfId="281" priority="312">
      <formula>AND(#REF!&lt;&gt;"",#REF!&lt;&gt;"")</formula>
    </cfRule>
  </conditionalFormatting>
  <conditionalFormatting sqref="B21">
    <cfRule type="expression" dxfId="280" priority="309">
      <formula>AND($G21&lt;&gt;"",#REF!="")</formula>
    </cfRule>
  </conditionalFormatting>
  <conditionalFormatting sqref="B21">
    <cfRule type="expression" dxfId="279" priority="310">
      <formula>AND(#REF!&lt;&gt;"",#REF!&lt;&gt;"")</formula>
    </cfRule>
  </conditionalFormatting>
  <conditionalFormatting sqref="B22">
    <cfRule type="expression" dxfId="278" priority="307">
      <formula>AND($G22&lt;&gt;"",#REF!="")</formula>
    </cfRule>
  </conditionalFormatting>
  <conditionalFormatting sqref="B22">
    <cfRule type="expression" dxfId="277" priority="308">
      <formula>AND(#REF!&lt;&gt;"",#REF!&lt;&gt;"")</formula>
    </cfRule>
  </conditionalFormatting>
  <conditionalFormatting sqref="B23">
    <cfRule type="expression" dxfId="276" priority="305">
      <formula>AND($G23&lt;&gt;"",#REF!="")</formula>
    </cfRule>
  </conditionalFormatting>
  <conditionalFormatting sqref="B23">
    <cfRule type="expression" dxfId="275" priority="306">
      <formula>AND(#REF!&lt;&gt;"",#REF!&lt;&gt;"")</formula>
    </cfRule>
  </conditionalFormatting>
  <conditionalFormatting sqref="B24">
    <cfRule type="expression" dxfId="274" priority="303">
      <formula>AND($G24&lt;&gt;"",#REF!="")</formula>
    </cfRule>
  </conditionalFormatting>
  <conditionalFormatting sqref="B24">
    <cfRule type="expression" dxfId="273" priority="304">
      <formula>AND(#REF!&lt;&gt;"",#REF!&lt;&gt;"")</formula>
    </cfRule>
  </conditionalFormatting>
  <conditionalFormatting sqref="B25:B26">
    <cfRule type="expression" dxfId="272" priority="301">
      <formula>AND($G25&lt;&gt;"",#REF!="")</formula>
    </cfRule>
  </conditionalFormatting>
  <conditionalFormatting sqref="B25:B26">
    <cfRule type="expression" dxfId="271" priority="302">
      <formula>AND(#REF!&lt;&gt;"",#REF!&lt;&gt;"")</formula>
    </cfRule>
  </conditionalFormatting>
  <conditionalFormatting sqref="F65">
    <cfRule type="expression" dxfId="270" priority="292">
      <formula>F65&lt;&gt;""</formula>
    </cfRule>
    <cfRule type="expression" dxfId="269" priority="293">
      <formula>D65&lt;&gt;""</formula>
    </cfRule>
    <cfRule type="expression" dxfId="268" priority="294" stopIfTrue="1">
      <formula>D65=""</formula>
    </cfRule>
  </conditionalFormatting>
  <conditionalFormatting sqref="F57">
    <cfRule type="expression" dxfId="267" priority="283">
      <formula>F57&lt;&gt;""</formula>
    </cfRule>
    <cfRule type="expression" dxfId="266" priority="284">
      <formula>D57&lt;&gt;""</formula>
    </cfRule>
    <cfRule type="expression" dxfId="265" priority="285" stopIfTrue="1">
      <formula>D57=""</formula>
    </cfRule>
  </conditionalFormatting>
  <conditionalFormatting sqref="F78:F82">
    <cfRule type="expression" dxfId="264" priority="267">
      <formula>F78&lt;&gt;""</formula>
    </cfRule>
    <cfRule type="expression" dxfId="263" priority="268">
      <formula>D78&lt;&gt;""</formula>
    </cfRule>
    <cfRule type="expression" dxfId="262" priority="269" stopIfTrue="1">
      <formula>D78=""</formula>
    </cfRule>
  </conditionalFormatting>
  <conditionalFormatting sqref="F83">
    <cfRule type="expression" dxfId="261" priority="256">
      <formula>F83&lt;&gt;""</formula>
    </cfRule>
    <cfRule type="expression" dxfId="260" priority="257">
      <formula>D83&lt;&gt;""</formula>
    </cfRule>
    <cfRule type="expression" dxfId="259" priority="258" stopIfTrue="1">
      <formula>D83=""</formula>
    </cfRule>
  </conditionalFormatting>
  <conditionalFormatting sqref="I86">
    <cfRule type="expression" dxfId="258" priority="251">
      <formula>$I86&lt;&gt;""</formula>
    </cfRule>
  </conditionalFormatting>
  <conditionalFormatting sqref="J33">
    <cfRule type="expression" dxfId="257" priority="231" stopIfTrue="1">
      <formula>G33="x"</formula>
    </cfRule>
  </conditionalFormatting>
  <conditionalFormatting sqref="J34">
    <cfRule type="expression" dxfId="256" priority="230" stopIfTrue="1">
      <formula>G34="x"</formula>
    </cfRule>
  </conditionalFormatting>
  <conditionalFormatting sqref="J35">
    <cfRule type="expression" dxfId="255" priority="229" stopIfTrue="1">
      <formula>G35="x"</formula>
    </cfRule>
  </conditionalFormatting>
  <conditionalFormatting sqref="J36">
    <cfRule type="expression" dxfId="254" priority="228" stopIfTrue="1">
      <formula>G36="x"</formula>
    </cfRule>
  </conditionalFormatting>
  <conditionalFormatting sqref="J37">
    <cfRule type="expression" dxfId="253" priority="227" stopIfTrue="1">
      <formula>G37="x"</formula>
    </cfRule>
  </conditionalFormatting>
  <conditionalFormatting sqref="J39">
    <cfRule type="expression" dxfId="252" priority="226" stopIfTrue="1">
      <formula>G39="x"</formula>
    </cfRule>
  </conditionalFormatting>
  <conditionalFormatting sqref="J40">
    <cfRule type="expression" dxfId="251" priority="225" stopIfTrue="1">
      <formula>G40="x"</formula>
    </cfRule>
  </conditionalFormatting>
  <conditionalFormatting sqref="J41">
    <cfRule type="expression" dxfId="250" priority="224" stopIfTrue="1">
      <formula>G41="x"</formula>
    </cfRule>
  </conditionalFormatting>
  <conditionalFormatting sqref="J42">
    <cfRule type="expression" dxfId="249" priority="223" stopIfTrue="1">
      <formula>G42="x"</formula>
    </cfRule>
  </conditionalFormatting>
  <conditionalFormatting sqref="J43">
    <cfRule type="expression" dxfId="248" priority="222" stopIfTrue="1">
      <formula>G43="x"</formula>
    </cfRule>
  </conditionalFormatting>
  <conditionalFormatting sqref="J44">
    <cfRule type="expression" dxfId="247" priority="221" stopIfTrue="1">
      <formula>G44="x"</formula>
    </cfRule>
  </conditionalFormatting>
  <conditionalFormatting sqref="J46">
    <cfRule type="expression" dxfId="246" priority="220" stopIfTrue="1">
      <formula>G46="x"</formula>
    </cfRule>
  </conditionalFormatting>
  <conditionalFormatting sqref="J47">
    <cfRule type="expression" dxfId="245" priority="219" stopIfTrue="1">
      <formula>G47="x"</formula>
    </cfRule>
  </conditionalFormatting>
  <conditionalFormatting sqref="J76">
    <cfRule type="expression" dxfId="244" priority="181" stopIfTrue="1">
      <formula>AND(I76&lt;&gt;"",J76="")</formula>
    </cfRule>
    <cfRule type="expression" dxfId="243" priority="182" stopIfTrue="1">
      <formula>OR(I76="",I76=$Q$3)</formula>
    </cfRule>
  </conditionalFormatting>
  <conditionalFormatting sqref="J76:K76">
    <cfRule type="expression" dxfId="242" priority="180">
      <formula>AND(I76&lt;&gt;"",J76&lt;&gt;"")</formula>
    </cfRule>
  </conditionalFormatting>
  <conditionalFormatting sqref="G76">
    <cfRule type="expression" dxfId="241" priority="179" stopIfTrue="1">
      <formula>F76=""</formula>
    </cfRule>
  </conditionalFormatting>
  <conditionalFormatting sqref="G76">
    <cfRule type="expression" dxfId="240" priority="178" stopIfTrue="1">
      <formula>F76&lt;&gt;$P$2</formula>
    </cfRule>
  </conditionalFormatting>
  <conditionalFormatting sqref="G76">
    <cfRule type="expression" dxfId="239" priority="177">
      <formula>AND(I76&lt;&gt;"",J76&lt;&gt;"")</formula>
    </cfRule>
  </conditionalFormatting>
  <conditionalFormatting sqref="G76:H76">
    <cfRule type="expression" dxfId="238" priority="173">
      <formula>G76="x"</formula>
    </cfRule>
  </conditionalFormatting>
  <conditionalFormatting sqref="I76">
    <cfRule type="expression" dxfId="237" priority="174">
      <formula>$I76&lt;&gt;""</formula>
    </cfRule>
    <cfRule type="expression" dxfId="236" priority="175" stopIfTrue="1">
      <formula>OR($G76="",$G76="x")</formula>
    </cfRule>
    <cfRule type="expression" dxfId="235" priority="176">
      <formula>$G76&lt;&gt;""</formula>
    </cfRule>
  </conditionalFormatting>
  <conditionalFormatting sqref="J78:J83">
    <cfRule type="expression" dxfId="234" priority="148" stopIfTrue="1">
      <formula>AND(I78&lt;&gt;"",J78="")</formula>
    </cfRule>
    <cfRule type="expression" dxfId="233" priority="149" stopIfTrue="1">
      <formula>OR(I78="",I78=$Q$3)</formula>
    </cfRule>
  </conditionalFormatting>
  <conditionalFormatting sqref="J78:K83">
    <cfRule type="expression" dxfId="232" priority="147">
      <formula>AND(I78&lt;&gt;"",J78&lt;&gt;"")</formula>
    </cfRule>
  </conditionalFormatting>
  <conditionalFormatting sqref="G78:G83">
    <cfRule type="expression" dxfId="231" priority="146" stopIfTrue="1">
      <formula>F78=""</formula>
    </cfRule>
  </conditionalFormatting>
  <conditionalFormatting sqref="G78:G83">
    <cfRule type="expression" dxfId="230" priority="145" stopIfTrue="1">
      <formula>F78&lt;&gt;$P$2</formula>
    </cfRule>
  </conditionalFormatting>
  <conditionalFormatting sqref="G78:G83">
    <cfRule type="expression" dxfId="229" priority="144">
      <formula>AND(I78&lt;&gt;"",J78&lt;&gt;"")</formula>
    </cfRule>
  </conditionalFormatting>
  <conditionalFormatting sqref="G78:H83">
    <cfRule type="expression" dxfId="228" priority="140">
      <formula>G78="x"</formula>
    </cfRule>
  </conditionalFormatting>
  <conditionalFormatting sqref="J84">
    <cfRule type="expression" dxfId="227" priority="138" stopIfTrue="1">
      <formula>AND(I84&lt;&gt;"",J84="")</formula>
    </cfRule>
    <cfRule type="expression" dxfId="226" priority="139" stopIfTrue="1">
      <formula>OR(I84="",I84=$Q$3)</formula>
    </cfRule>
  </conditionalFormatting>
  <conditionalFormatting sqref="J84:K84">
    <cfRule type="expression" dxfId="225" priority="137">
      <formula>AND(I84&lt;&gt;"",J84&lt;&gt;"")</formula>
    </cfRule>
  </conditionalFormatting>
  <conditionalFormatting sqref="G84">
    <cfRule type="expression" dxfId="224" priority="136" stopIfTrue="1">
      <formula>F84=""</formula>
    </cfRule>
  </conditionalFormatting>
  <conditionalFormatting sqref="G84">
    <cfRule type="expression" dxfId="223" priority="135" stopIfTrue="1">
      <formula>F84&lt;&gt;$P$2</formula>
    </cfRule>
  </conditionalFormatting>
  <conditionalFormatting sqref="G84">
    <cfRule type="expression" dxfId="222" priority="134">
      <formula>AND(I84&lt;&gt;"",J84&lt;&gt;"")</formula>
    </cfRule>
  </conditionalFormatting>
  <conditionalFormatting sqref="G84:H84">
    <cfRule type="expression" dxfId="221" priority="130">
      <formula>G84="x"</formula>
    </cfRule>
  </conditionalFormatting>
  <conditionalFormatting sqref="I67">
    <cfRule type="expression" dxfId="220" priority="124">
      <formula>$I67&lt;&gt;""</formula>
    </cfRule>
    <cfRule type="expression" dxfId="219" priority="125" stopIfTrue="1">
      <formula>OR($G67="",$G67="x")</formula>
    </cfRule>
    <cfRule type="expression" dxfId="218" priority="129">
      <formula>$G67&lt;&gt;""</formula>
    </cfRule>
  </conditionalFormatting>
  <conditionalFormatting sqref="J67">
    <cfRule type="expression" dxfId="217" priority="127" stopIfTrue="1">
      <formula>AND(I67&lt;&gt;"",J67="")</formula>
    </cfRule>
    <cfRule type="expression" dxfId="216" priority="128" stopIfTrue="1">
      <formula>OR(I67="",I67=$Q$3)</formula>
    </cfRule>
  </conditionalFormatting>
  <conditionalFormatting sqref="J67:K67">
    <cfRule type="expression" dxfId="215" priority="126">
      <formula>AND(I67&lt;&gt;"",J67&lt;&gt;"")</formula>
    </cfRule>
  </conditionalFormatting>
  <conditionalFormatting sqref="G67">
    <cfRule type="expression" dxfId="214" priority="122" stopIfTrue="1">
      <formula>F67=""</formula>
    </cfRule>
    <cfRule type="expression" dxfId="213" priority="123" stopIfTrue="1">
      <formula>G67="x"</formula>
    </cfRule>
  </conditionalFormatting>
  <conditionalFormatting sqref="G67">
    <cfRule type="expression" dxfId="212" priority="121" stopIfTrue="1">
      <formula>F67=$P$3</formula>
    </cfRule>
  </conditionalFormatting>
  <conditionalFormatting sqref="G67">
    <cfRule type="expression" dxfId="211" priority="120">
      <formula>AND(I67&lt;&gt;"",J67&lt;&gt;"")</formula>
    </cfRule>
  </conditionalFormatting>
  <conditionalFormatting sqref="G61:H61">
    <cfRule type="expression" dxfId="210" priority="119">
      <formula>F61=$P$2</formula>
    </cfRule>
  </conditionalFormatting>
  <conditionalFormatting sqref="I62:I66">
    <cfRule type="expression" dxfId="209" priority="108">
      <formula>$I62&lt;&gt;""</formula>
    </cfRule>
    <cfRule type="expression" dxfId="208" priority="109" stopIfTrue="1">
      <formula>OR($G62="",$G62="x")</formula>
    </cfRule>
    <cfRule type="expression" dxfId="207" priority="113">
      <formula>$G62&lt;&gt;""</formula>
    </cfRule>
  </conditionalFormatting>
  <conditionalFormatting sqref="J62:J66">
    <cfRule type="expression" dxfId="206" priority="111" stopIfTrue="1">
      <formula>AND(I62&lt;&gt;"",J62="")</formula>
    </cfRule>
    <cfRule type="expression" dxfId="205" priority="112" stopIfTrue="1">
      <formula>OR(I62="",I62=$Q$3)</formula>
    </cfRule>
  </conditionalFormatting>
  <conditionalFormatting sqref="J62:K66">
    <cfRule type="expression" dxfId="204" priority="110">
      <formula>AND(I62&lt;&gt;"",J62&lt;&gt;"")</formula>
    </cfRule>
  </conditionalFormatting>
  <conditionalFormatting sqref="G62:G66">
    <cfRule type="expression" dxfId="203" priority="106" stopIfTrue="1">
      <formula>F62=""</formula>
    </cfRule>
    <cfRule type="expression" dxfId="202" priority="107" stopIfTrue="1">
      <formula>G62="x"</formula>
    </cfRule>
  </conditionalFormatting>
  <conditionalFormatting sqref="G62:G66">
    <cfRule type="expression" dxfId="201" priority="105" stopIfTrue="1">
      <formula>F62=$P$3</formula>
    </cfRule>
  </conditionalFormatting>
  <conditionalFormatting sqref="G62:G66">
    <cfRule type="expression" dxfId="200" priority="104">
      <formula>AND(I62&lt;&gt;"",J62&lt;&gt;"")</formula>
    </cfRule>
  </conditionalFormatting>
  <conditionalFormatting sqref="G62:H66">
    <cfRule type="expression" dxfId="199" priority="103">
      <formula>F62=$P$2</formula>
    </cfRule>
  </conditionalFormatting>
  <conditionalFormatting sqref="I52:I59">
    <cfRule type="expression" dxfId="198" priority="97">
      <formula>$I52&lt;&gt;""</formula>
    </cfRule>
    <cfRule type="expression" dxfId="197" priority="98" stopIfTrue="1">
      <formula>OR($G52="",$G52="x")</formula>
    </cfRule>
    <cfRule type="expression" dxfId="196" priority="102">
      <formula>$G52&lt;&gt;""</formula>
    </cfRule>
  </conditionalFormatting>
  <conditionalFormatting sqref="J52:J59">
    <cfRule type="expression" dxfId="195" priority="100" stopIfTrue="1">
      <formula>AND(I52&lt;&gt;"",J52="")</formula>
    </cfRule>
    <cfRule type="expression" dxfId="194" priority="101" stopIfTrue="1">
      <formula>OR(I52="",I52=$Q$3)</formula>
    </cfRule>
  </conditionalFormatting>
  <conditionalFormatting sqref="J52:K59">
    <cfRule type="expression" dxfId="193" priority="99">
      <formula>AND(I52&lt;&gt;"",J52&lt;&gt;"")</formula>
    </cfRule>
  </conditionalFormatting>
  <conditionalFormatting sqref="G52:G59">
    <cfRule type="expression" dxfId="192" priority="95" stopIfTrue="1">
      <formula>F52=""</formula>
    </cfRule>
    <cfRule type="expression" dxfId="191" priority="96" stopIfTrue="1">
      <formula>G52="x"</formula>
    </cfRule>
  </conditionalFormatting>
  <conditionalFormatting sqref="G52:G59">
    <cfRule type="expression" dxfId="190" priority="94" stopIfTrue="1">
      <formula>F52=$P$3</formula>
    </cfRule>
  </conditionalFormatting>
  <conditionalFormatting sqref="G52:G59">
    <cfRule type="expression" dxfId="189" priority="93">
      <formula>AND(I52&lt;&gt;"",J52&lt;&gt;"")</formula>
    </cfRule>
  </conditionalFormatting>
  <conditionalFormatting sqref="G52:H59">
    <cfRule type="expression" dxfId="188" priority="92">
      <formula>F52=$P$2</formula>
    </cfRule>
  </conditionalFormatting>
  <conditionalFormatting sqref="G74">
    <cfRule type="expression" dxfId="187" priority="90" stopIfTrue="1">
      <formula>F74=$P$3</formula>
    </cfRule>
  </conditionalFormatting>
  <conditionalFormatting sqref="G74">
    <cfRule type="expression" dxfId="186" priority="89">
      <formula>AND(I74&lt;&gt;"",J74&lt;&gt;"")</formula>
    </cfRule>
  </conditionalFormatting>
  <conditionalFormatting sqref="G74:H74">
    <cfRule type="expression" dxfId="185" priority="87" stopIfTrue="1">
      <formula>F74=$P$2</formula>
    </cfRule>
    <cfRule type="expression" dxfId="184" priority="88">
      <formula>G74="x"</formula>
    </cfRule>
  </conditionalFormatting>
  <conditionalFormatting sqref="I78">
    <cfRule type="expression" dxfId="183" priority="84">
      <formula>$I78&lt;&gt;""</formula>
    </cfRule>
    <cfRule type="expression" dxfId="182" priority="85" stopIfTrue="1">
      <formula>OR($G78="",$G78="x")</formula>
    </cfRule>
    <cfRule type="expression" dxfId="181" priority="86">
      <formula>$G78&lt;&gt;""</formula>
    </cfRule>
  </conditionalFormatting>
  <conditionalFormatting sqref="I79">
    <cfRule type="expression" dxfId="180" priority="81">
      <formula>$I79&lt;&gt;""</formula>
    </cfRule>
    <cfRule type="expression" dxfId="179" priority="82" stopIfTrue="1">
      <formula>OR($G79="",$G79="x")</formula>
    </cfRule>
    <cfRule type="expression" dxfId="178" priority="83">
      <formula>$G79&lt;&gt;""</formula>
    </cfRule>
  </conditionalFormatting>
  <conditionalFormatting sqref="I80">
    <cfRule type="expression" dxfId="177" priority="78">
      <formula>$I80&lt;&gt;""</formula>
    </cfRule>
    <cfRule type="expression" dxfId="176" priority="79" stopIfTrue="1">
      <formula>OR($G80="",$G80="x")</formula>
    </cfRule>
    <cfRule type="expression" dxfId="175" priority="80">
      <formula>$G80&lt;&gt;""</formula>
    </cfRule>
  </conditionalFormatting>
  <conditionalFormatting sqref="I81">
    <cfRule type="expression" dxfId="174" priority="75">
      <formula>$I81&lt;&gt;""</formula>
    </cfRule>
    <cfRule type="expression" dxfId="173" priority="76" stopIfTrue="1">
      <formula>OR($G81="",$G81="x")</formula>
    </cfRule>
    <cfRule type="expression" dxfId="172" priority="77">
      <formula>$G81&lt;&gt;""</formula>
    </cfRule>
  </conditionalFormatting>
  <conditionalFormatting sqref="I82">
    <cfRule type="expression" dxfId="171" priority="72">
      <formula>$I82&lt;&gt;""</formula>
    </cfRule>
    <cfRule type="expression" dxfId="170" priority="73" stopIfTrue="1">
      <formula>OR($G82="",$G82="x")</formula>
    </cfRule>
    <cfRule type="expression" dxfId="169" priority="74">
      <formula>$G82&lt;&gt;""</formula>
    </cfRule>
  </conditionalFormatting>
  <conditionalFormatting sqref="I83">
    <cfRule type="expression" dxfId="168" priority="69">
      <formula>$I83&lt;&gt;""</formula>
    </cfRule>
    <cfRule type="expression" dxfId="167" priority="70" stopIfTrue="1">
      <formula>OR($G83="",$G83="x")</formula>
    </cfRule>
    <cfRule type="expression" dxfId="166" priority="71">
      <formula>$G83&lt;&gt;""</formula>
    </cfRule>
  </conditionalFormatting>
  <conditionalFormatting sqref="I84">
    <cfRule type="expression" dxfId="165" priority="66">
      <formula>$I84&lt;&gt;""</formula>
    </cfRule>
    <cfRule type="expression" dxfId="164" priority="67" stopIfTrue="1">
      <formula>OR($G84="",$G84="x")</formula>
    </cfRule>
    <cfRule type="expression" dxfId="163" priority="68">
      <formula>$G84&lt;&gt;""</formula>
    </cfRule>
  </conditionalFormatting>
  <conditionalFormatting sqref="G20:L20">
    <cfRule type="expression" dxfId="162" priority="57">
      <formula>OR($F20="",$F20=$P$20)</formula>
    </cfRule>
    <cfRule type="expression" priority="60">
      <formula>$G20&lt;&gt;""</formula>
    </cfRule>
    <cfRule type="expression" dxfId="161" priority="65">
      <formula>AND($F20&lt;&gt;"",$G20="")</formula>
    </cfRule>
  </conditionalFormatting>
  <conditionalFormatting sqref="F84">
    <cfRule type="expression" dxfId="160" priority="45">
      <formula>$F$84&lt;&gt;""</formula>
    </cfRule>
    <cfRule type="expression" dxfId="159" priority="46">
      <formula>COUNTIF($F$76:$F$83,$P$2)=0</formula>
    </cfRule>
    <cfRule type="expression" dxfId="158" priority="47">
      <formula>COUNTIF($F$76:$F$83,$P$2)&gt;0</formula>
    </cfRule>
  </conditionalFormatting>
  <conditionalFormatting sqref="F85">
    <cfRule type="expression" dxfId="157" priority="39">
      <formula>$F$85&lt;&gt;""</formula>
    </cfRule>
    <cfRule type="expression" dxfId="156" priority="40">
      <formula>COUNTIF($F$76:$F$83,$P$2)=0</formula>
    </cfRule>
    <cfRule type="expression" dxfId="155" priority="41">
      <formula>COUNTIF($F$76:$F$83,$P$2)&gt;0</formula>
    </cfRule>
  </conditionalFormatting>
  <conditionalFormatting sqref="J71:K71">
    <cfRule type="expression" priority="34" stopIfTrue="1">
      <formula>AND($I71&lt;&gt;"",$J71&lt;&gt;"")</formula>
    </cfRule>
    <cfRule type="expression" dxfId="154" priority="37">
      <formula>$I71&lt;&gt;""</formula>
    </cfRule>
    <cfRule type="expression" dxfId="153" priority="38">
      <formula>$I71=""</formula>
    </cfRule>
  </conditionalFormatting>
  <conditionalFormatting sqref="J72:K72">
    <cfRule type="expression" priority="31" stopIfTrue="1">
      <formula>AND($I72&lt;&gt;"",$J72&lt;&gt;"")</formula>
    </cfRule>
    <cfRule type="expression" dxfId="152" priority="32">
      <formula>$I72&lt;&gt;""</formula>
    </cfRule>
    <cfRule type="expression" dxfId="151" priority="33">
      <formula>$I72=""</formula>
    </cfRule>
  </conditionalFormatting>
  <conditionalFormatting sqref="F39:F43">
    <cfRule type="expression" dxfId="150" priority="25">
      <formula>AND($D39&lt;&gt;"",$F39="")</formula>
    </cfRule>
    <cfRule type="expression" dxfId="149" priority="26">
      <formula>AND($D39&lt;&gt;"",$F39&lt;&gt;"")</formula>
    </cfRule>
  </conditionalFormatting>
  <conditionalFormatting sqref="I71">
    <cfRule type="expression" dxfId="148" priority="1348" stopIfTrue="1">
      <formula>OR($G71="",$G71="x",F70="",F70=V3,F70=V4)</formula>
    </cfRule>
    <cfRule type="expression" dxfId="147" priority="1349">
      <formula>$I71&lt;&gt;""</formula>
    </cfRule>
    <cfRule type="expression" dxfId="146" priority="1350">
      <formula>$G71&lt;&gt;""</formula>
    </cfRule>
  </conditionalFormatting>
  <conditionalFormatting sqref="G71">
    <cfRule type="expression" dxfId="145" priority="1351" stopIfTrue="1">
      <formula>OR(F70="",F71="",F70=V3,F70=V4)</formula>
    </cfRule>
  </conditionalFormatting>
  <conditionalFormatting sqref="F71">
    <cfRule type="expression" dxfId="144" priority="1352">
      <formula>AND(F$70=$P$2,F$71="")</formula>
    </cfRule>
    <cfRule type="expression" dxfId="143" priority="1353">
      <formula>OR(F70="",F70=V3,F70=V4)</formula>
    </cfRule>
    <cfRule type="expression" dxfId="142" priority="1354">
      <formula>F71&lt;&gt;""</formula>
    </cfRule>
  </conditionalFormatting>
  <conditionalFormatting sqref="I72">
    <cfRule type="expression" dxfId="141" priority="1355" stopIfTrue="1">
      <formula>OR($G72="",$G72="x",F70="",F70=V3,F70=V4)</formula>
    </cfRule>
    <cfRule type="expression" dxfId="140" priority="1356">
      <formula>$I72&lt;&gt;""</formula>
    </cfRule>
    <cfRule type="expression" dxfId="139" priority="1357">
      <formula>$G72&lt;&gt;""</formula>
    </cfRule>
  </conditionalFormatting>
  <conditionalFormatting sqref="G72 G74">
    <cfRule type="expression" dxfId="138" priority="1358" stopIfTrue="1">
      <formula>OR(F70="",F70=V3,F70=V4,F72="")</formula>
    </cfRule>
  </conditionalFormatting>
  <conditionalFormatting sqref="F72">
    <cfRule type="expression" dxfId="137" priority="1360" stopIfTrue="1">
      <formula>AND(F$70=$P$2,F$72="")</formula>
    </cfRule>
    <cfRule type="expression" dxfId="136" priority="1361">
      <formula>OR(F71="",F70=V3,F70=V4,F70="")</formula>
    </cfRule>
    <cfRule type="expression" dxfId="135" priority="1362">
      <formula>F72&lt;&gt;""</formula>
    </cfRule>
  </conditionalFormatting>
  <conditionalFormatting sqref="G85">
    <cfRule type="expression" dxfId="134" priority="1364" stopIfTrue="1">
      <formula>OR(COUNTIF(F76:F83,V2)=0,F85=W3,F85=W4)</formula>
    </cfRule>
  </conditionalFormatting>
  <conditionalFormatting sqref="G21:L24">
    <cfRule type="expression" dxfId="133" priority="22">
      <formula>OR($F21="",$F21=$P$20)</formula>
    </cfRule>
    <cfRule type="expression" priority="23">
      <formula>$G21&lt;&gt;""</formula>
    </cfRule>
    <cfRule type="expression" dxfId="132" priority="24">
      <formula>AND($F21&lt;&gt;"",$G21="")</formula>
    </cfRule>
  </conditionalFormatting>
  <conditionalFormatting sqref="D33:D37">
    <cfRule type="expression" dxfId="131" priority="21">
      <formula>$D33=""</formula>
    </cfRule>
  </conditionalFormatting>
  <conditionalFormatting sqref="D78:D82">
    <cfRule type="expression" dxfId="130" priority="20">
      <formula>$D78=""</formula>
    </cfRule>
  </conditionalFormatting>
  <conditionalFormatting sqref="I85:I86">
    <cfRule type="expression" dxfId="129" priority="1372">
      <formula>COUNTIF(F76:F83,V2)=0</formula>
    </cfRule>
  </conditionalFormatting>
  <conditionalFormatting sqref="F48">
    <cfRule type="expression" dxfId="128" priority="5">
      <formula>$F$48&lt;&gt;""</formula>
    </cfRule>
    <cfRule type="expression" dxfId="127" priority="19">
      <formula>AND($F$26=$P$26,$F$48="")</formula>
    </cfRule>
  </conditionalFormatting>
  <conditionalFormatting sqref="F31">
    <cfRule type="expression" dxfId="126" priority="18">
      <formula>$F$31=""</formula>
    </cfRule>
  </conditionalFormatting>
  <conditionalFormatting sqref="F44">
    <cfRule type="expression" dxfId="125" priority="17">
      <formula>$F$44=""</formula>
    </cfRule>
  </conditionalFormatting>
  <conditionalFormatting sqref="F45">
    <cfRule type="expression" dxfId="124" priority="16">
      <formula>$F$45=""</formula>
    </cfRule>
  </conditionalFormatting>
  <conditionalFormatting sqref="F47">
    <cfRule type="expression" dxfId="123" priority="15">
      <formula>$F$47=""</formula>
    </cfRule>
  </conditionalFormatting>
  <conditionalFormatting sqref="F61">
    <cfRule type="expression" dxfId="122" priority="14">
      <formula>$F$61=""</formula>
    </cfRule>
  </conditionalFormatting>
  <conditionalFormatting sqref="F62">
    <cfRule type="expression" dxfId="121" priority="13">
      <formula>$F$62=""</formula>
    </cfRule>
  </conditionalFormatting>
  <conditionalFormatting sqref="F63">
    <cfRule type="expression" dxfId="120" priority="12">
      <formula>$F$63=""</formula>
    </cfRule>
  </conditionalFormatting>
  <conditionalFormatting sqref="F64">
    <cfRule type="expression" dxfId="119" priority="11">
      <formula>$F$64=""</formula>
    </cfRule>
  </conditionalFormatting>
  <conditionalFormatting sqref="F66">
    <cfRule type="expression" dxfId="118" priority="10">
      <formula>$F$66=""</formula>
    </cfRule>
  </conditionalFormatting>
  <conditionalFormatting sqref="F67">
    <cfRule type="expression" dxfId="117" priority="9">
      <formula>$F$67=""</formula>
    </cfRule>
  </conditionalFormatting>
  <conditionalFormatting sqref="F68">
    <cfRule type="expression" dxfId="116" priority="8">
      <formula>$F$68=""</formula>
    </cfRule>
  </conditionalFormatting>
  <conditionalFormatting sqref="F93">
    <cfRule type="expression" dxfId="115" priority="7">
      <formula>$F$93=""</formula>
    </cfRule>
  </conditionalFormatting>
  <conditionalFormatting sqref="F95">
    <cfRule type="expression" dxfId="114" priority="6">
      <formula>$F$95=""</formula>
    </cfRule>
  </conditionalFormatting>
  <conditionalFormatting sqref="F49">
    <cfRule type="expression" dxfId="113" priority="3">
      <formula>AND($F$26=$P$26,$F$49="")</formula>
    </cfRule>
    <cfRule type="expression" dxfId="112" priority="4">
      <formula>$F$49&lt;&gt;""</formula>
    </cfRule>
  </conditionalFormatting>
  <conditionalFormatting sqref="D48">
    <cfRule type="expression" dxfId="111" priority="2">
      <formula>$F$26=$P$26</formula>
    </cfRule>
  </conditionalFormatting>
  <conditionalFormatting sqref="D49">
    <cfRule type="expression" dxfId="110" priority="1">
      <formula>$F$26=$P$26</formula>
    </cfRule>
  </conditionalFormatting>
  <dataValidations xWindow="771" yWindow="396" count="25">
    <dataValidation type="list" allowBlank="1" showInputMessage="1" showErrorMessage="1" sqref="F74 F95" xr:uid="{00000000-0002-0000-0100-000000000000}">
      <formula1>yes_no_na</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5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howErrorMessage="1" sqref="F70:F72"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howError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83" xr:uid="{B4A3FA72-1222-4B89-880B-45EB19E324D6}">
      <formula1>$AK$2:$AK$4</formula1>
    </dataValidation>
    <dataValidation type="list" allowBlank="1" showInputMessage="1" showErrorMessage="1" sqref="F25:L25" xr:uid="{25340DBC-492F-4B25-B516-B87FECF6974E}">
      <formula1>$P$8:$R$8</formula1>
    </dataValidation>
    <dataValidation type="list" allowBlank="1" showInputMessage="1" showErrorMessage="1" sqref="F39:F43" xr:uid="{65D0FC91-4A2C-4CC0-ACE4-338B7E90C04D}">
      <formula1>$P$10:$S$10</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78:F82" xr:uid="{88246BD9-0228-4BF5-8B3A-8B45BE1C0598}">
      <formula1>$P$15:$R$15</formula1>
    </dataValidation>
    <dataValidation type="list" allowBlank="1" showInputMessage="1" showErrorMessage="1" sqref="F86" xr:uid="{7504C3DB-A66F-4F73-AA4F-37C0840EDB35}">
      <formula1>$P$12:$T$12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56" xr:uid="{00000000-0002-0000-0100-000008000000}">
      <formula1>IF(F47="N/A - We do not use recruiters",R4,yes_no_na)</formula1>
    </dataValidation>
    <dataValidation type="list" allowBlank="1" showInputMessage="1" showErrorMessage="1" sqref="F26:L26" xr:uid="{1FC11F87-7456-43B6-896A-C2F6C8739B7C}">
      <formula1>$P$26:$Q$26</formula1>
    </dataValidation>
    <dataValidation type="date" allowBlank="1" showInputMessage="1" showErrorMessage="1" sqref="F19:L19" xr:uid="{3017902F-5490-40FE-A672-20820B42216C}">
      <formula1>1</formula1>
      <formula2>401769</formula2>
    </dataValidation>
  </dataValidations>
  <hyperlinks>
    <hyperlink ref="F30" location="Countries!A2" display="Countries!A2" xr:uid="{15D731C0-16BB-4FAA-9762-6F5049053813}"/>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s>
  <drawing r:id="rId2"/>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Scope'!$F$2:$F$6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Normal="100" workbookViewId="0">
      <pane xSplit="1" ySplit="3" topLeftCell="B5" activePane="bottomRight" state="frozen"/>
      <selection activeCell="B27" sqref="B27"/>
      <selection pane="topRight" activeCell="B27" sqref="B27"/>
      <selection pane="bottomLeft" activeCell="B27" sqref="B27"/>
      <selection pane="bottomRight" activeCell="C4" sqref="C4"/>
    </sheetView>
  </sheetViews>
  <sheetFormatPr baseColWidth="10" defaultColWidth="0" defaultRowHeight="14" zeroHeight="1" x14ac:dyDescent="0.15"/>
  <cols>
    <col min="1" max="1" width="3.6640625" style="27" customWidth="1"/>
    <col min="2" max="2" width="57.83203125" style="31" customWidth="1"/>
    <col min="3" max="3" width="43.6640625" style="31" customWidth="1"/>
    <col min="4" max="4" width="5" style="27" customWidth="1"/>
    <col min="5" max="6" width="15.1640625" style="27" hidden="1" customWidth="1"/>
    <col min="7" max="8" width="23.6640625" style="31" hidden="1" customWidth="1"/>
    <col min="9" max="10" width="23.6640625" style="27" hidden="1" customWidth="1"/>
    <col min="11" max="16384" width="15.1640625" style="27" hidden="1"/>
  </cols>
  <sheetData>
    <row r="2" spans="2:8" s="36" customFormat="1" ht="29.75" customHeight="1" x14ac:dyDescent="0.2">
      <c r="B2" s="387"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88"/>
    </row>
    <row r="3" spans="2:8" s="24" customFormat="1" ht="36" customHeight="1" x14ac:dyDescent="0.2">
      <c r="B3" s="389" t="str">
        <f>IF(Declaration!$I$4="English",Languages!A169,IF(Declaration!$I$4="French",Languages!B169,IF(Declaration!$I$4="Spanish",Languages!C169,IF(Declaration!$I$4="German",Languages!D169,IF(Declaration!$I$4="Chinese",Languages!E169,IF(Declaration!$I$4="Japanese",Languages!F169,IF(Declaration!$I$4="Portugese",Languages!G169)))))))</f>
        <v xml:space="preserve">Please indicate which of these countries/jurisdictions your organization operates in by selecting 'Yes' in the dropdown menu next to each applicable country/jurisdiction. </v>
      </c>
      <c r="C3" s="390"/>
      <c r="D3" s="36"/>
    </row>
    <row r="4" spans="2:8" s="24" customFormat="1" ht="30" x14ac:dyDescent="0.2">
      <c r="B4" s="115" t="str">
        <f>IF(Declaration!$I$4="English",Languages!A171,IF(Declaration!$I$4="French",Languages!B171,IF(Declaration!$I$4="Spanish",Languages!C171,IF(Declaration!$I$4="German",Languages!D171,IF(Declaration!$I$4="Chinese",Languages!E171,IF(Declaration!$I$4="Japanese",Languages!F171,IF(Declaration!$I$4="Portugese",Languages!G171)))))))</f>
        <v>Countries</v>
      </c>
      <c r="C4" s="116"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5"/>
      <c r="E4" s="26"/>
      <c r="F4" s="26"/>
      <c r="G4" s="115" t="s">
        <v>2471</v>
      </c>
      <c r="H4" s="115" t="s">
        <v>3231</v>
      </c>
    </row>
    <row r="5" spans="2:8" ht="15" customHeight="1" x14ac:dyDescent="0.15">
      <c r="B5" s="41" t="str">
        <f>IF(Declaration!$I$4="English",Languages!A184,IF(Declaration!$I$4="French",Languages!B184,IF(Declaration!$I$4="Spanish",Languages!C184,IF(Declaration!$I$4="German",Languages!D184,IF(Declaration!$I$4="Chinese",Languages!E184,IF(Declaration!$I$4="Japanese",Languages!F184,IF(Declaration!$I$4="Portugese",Languages!G184)))))))</f>
        <v>Afghanistan</v>
      </c>
      <c r="C5" s="75" t="s">
        <v>1</v>
      </c>
      <c r="D5" s="92"/>
      <c r="G5" s="41" t="s">
        <v>2472</v>
      </c>
      <c r="H5" s="41" t="s">
        <v>3190</v>
      </c>
    </row>
    <row r="6" spans="2:8" ht="15" customHeight="1" x14ac:dyDescent="0.15">
      <c r="B6" s="41" t="str">
        <f>IF(Declaration!$I$4="English",Languages!A185,IF(Declaration!$I$4="French",Languages!B185,IF(Declaration!$I$4="Spanish",Languages!C185,IF(Declaration!$I$4="German",Languages!D185,IF(Declaration!$I$4="Chinese",Languages!E185,IF(Declaration!$I$4="Japanese",Languages!F185,IF(Declaration!$I$4="Portugese",Languages!G185)))))))</f>
        <v>Albania</v>
      </c>
      <c r="C6" s="75" t="s">
        <v>1</v>
      </c>
      <c r="D6" s="92"/>
      <c r="G6" s="41" t="s">
        <v>2473</v>
      </c>
      <c r="H6" s="41" t="s">
        <v>3190</v>
      </c>
    </row>
    <row r="7" spans="2:8" ht="15" customHeight="1" x14ac:dyDescent="0.15">
      <c r="B7" s="41" t="str">
        <f>IF(Declaration!$I$4="English",Languages!A186,IF(Declaration!$I$4="French",Languages!B186,IF(Declaration!$I$4="Spanish",Languages!C186,IF(Declaration!$I$4="German",Languages!D186,IF(Declaration!$I$4="Chinese",Languages!E186,IF(Declaration!$I$4="Japanese",Languages!F186,IF(Declaration!$I$4="Portugese",Languages!G186)))))))</f>
        <v>Algeria</v>
      </c>
      <c r="C7" s="75" t="s">
        <v>1</v>
      </c>
      <c r="D7" s="92"/>
      <c r="G7" s="41" t="s">
        <v>2472</v>
      </c>
      <c r="H7" s="41" t="s">
        <v>3190</v>
      </c>
    </row>
    <row r="8" spans="2:8" ht="15" customHeight="1" x14ac:dyDescent="0.15">
      <c r="B8" s="41" t="str">
        <f>IF(Declaration!$I$4="English",Languages!A187,IF(Declaration!$I$4="French",Languages!B187,IF(Declaration!$I$4="Spanish",Languages!C187,IF(Declaration!$I$4="German",Languages!D187,IF(Declaration!$I$4="Chinese",Languages!E187,IF(Declaration!$I$4="Japanese",Languages!F187,IF(Declaration!$I$4="Portugese",Languages!G187)))))))</f>
        <v>Andorra</v>
      </c>
      <c r="C8" s="75" t="s">
        <v>1</v>
      </c>
      <c r="D8" s="92"/>
      <c r="G8" s="41" t="s">
        <v>3232</v>
      </c>
      <c r="H8" s="41" t="s">
        <v>3191</v>
      </c>
    </row>
    <row r="9" spans="2:8" ht="15" customHeight="1" x14ac:dyDescent="0.15">
      <c r="B9" s="41" t="str">
        <f>IF(Declaration!$I$4="English",Languages!A188,IF(Declaration!$I$4="French",Languages!B188,IF(Declaration!$I$4="Spanish",Languages!C188,IF(Declaration!$I$4="German",Languages!D188,IF(Declaration!$I$4="Chinese",Languages!E188,IF(Declaration!$I$4="Japanese",Languages!F188,IF(Declaration!$I$4="Portugese",Languages!G188)))))))</f>
        <v>Angola</v>
      </c>
      <c r="C9" s="75" t="s">
        <v>1</v>
      </c>
      <c r="D9" s="92"/>
      <c r="G9" s="41" t="s">
        <v>2473</v>
      </c>
      <c r="H9" s="41" t="s">
        <v>3190</v>
      </c>
    </row>
    <row r="10" spans="2:8" ht="15" customHeight="1" x14ac:dyDescent="0.15">
      <c r="B10" s="41"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75" t="s">
        <v>1</v>
      </c>
      <c r="D10" s="92"/>
      <c r="G10" s="41" t="s">
        <v>2473</v>
      </c>
      <c r="H10" s="41" t="s">
        <v>3190</v>
      </c>
    </row>
    <row r="11" spans="2:8" ht="15" customHeight="1" x14ac:dyDescent="0.15">
      <c r="B11" s="41" t="str">
        <f>IF(Declaration!$I$4="English",Languages!A190,IF(Declaration!$I$4="French",Languages!B190,IF(Declaration!$I$4="Spanish",Languages!C190,IF(Declaration!$I$4="German",Languages!D190,IF(Declaration!$I$4="Chinese",Languages!E190,IF(Declaration!$I$4="Japanese",Languages!F190,IF(Declaration!$I$4="Portugese",Languages!G190)))))))</f>
        <v>Argentina</v>
      </c>
      <c r="C11" s="75" t="s">
        <v>1</v>
      </c>
      <c r="D11" s="92"/>
      <c r="G11" s="41" t="s">
        <v>2474</v>
      </c>
      <c r="H11" s="41" t="s">
        <v>3190</v>
      </c>
    </row>
    <row r="12" spans="2:8" ht="15" customHeight="1" x14ac:dyDescent="0.15">
      <c r="B12" s="41" t="str">
        <f>IF(Declaration!$I$4="English",Languages!A191,IF(Declaration!$I$4="French",Languages!B191,IF(Declaration!$I$4="Spanish",Languages!C191,IF(Declaration!$I$4="German",Languages!D191,IF(Declaration!$I$4="Chinese",Languages!E191,IF(Declaration!$I$4="Japanese",Languages!F191,IF(Declaration!$I$4="Portugese",Languages!G191)))))))</f>
        <v>Armenia</v>
      </c>
      <c r="C12" s="75" t="s">
        <v>1</v>
      </c>
      <c r="D12" s="92"/>
      <c r="G12" s="41" t="s">
        <v>3265</v>
      </c>
      <c r="H12" s="41" t="s">
        <v>3190</v>
      </c>
    </row>
    <row r="13" spans="2:8" ht="15" customHeight="1" x14ac:dyDescent="0.15">
      <c r="B13" s="41" t="str">
        <f>IF(Declaration!$I$4="English",Languages!A192,IF(Declaration!$I$4="French",Languages!B192,IF(Declaration!$I$4="Spanish",Languages!C192,IF(Declaration!$I$4="German",Languages!D192,IF(Declaration!$I$4="Chinese",Languages!E192,IF(Declaration!$I$4="Japanese",Languages!F192,IF(Declaration!$I$4="Portugese",Languages!G192)))))))</f>
        <v>Aruba</v>
      </c>
      <c r="C13" s="75" t="s">
        <v>1</v>
      </c>
      <c r="D13" s="92"/>
      <c r="G13" s="41" t="s">
        <v>2475</v>
      </c>
      <c r="H13" s="41" t="s">
        <v>3232</v>
      </c>
    </row>
    <row r="14" spans="2:8" x14ac:dyDescent="0.15">
      <c r="B14" s="41" t="str">
        <f>IF(Declaration!$I$4="English",Languages!A193,IF(Declaration!$I$4="French",Languages!B193,IF(Declaration!$I$4="Spanish",Languages!C193,IF(Declaration!$I$4="German",Languages!D193,IF(Declaration!$I$4="Chinese",Languages!E193,IF(Declaration!$I$4="Japanese",Languages!F193,IF(Declaration!$I$4="Portugese",Languages!G193)))))))</f>
        <v>Australia</v>
      </c>
      <c r="C14" s="75" t="s">
        <v>1</v>
      </c>
      <c r="D14" s="92"/>
      <c r="G14" s="41" t="s">
        <v>2474</v>
      </c>
      <c r="H14" s="41" t="s">
        <v>3191</v>
      </c>
    </row>
    <row r="15" spans="2:8" x14ac:dyDescent="0.15">
      <c r="B15" s="41" t="str">
        <f>IF(Declaration!$I$4="English",Languages!A194,IF(Declaration!$I$4="French",Languages!B194,IF(Declaration!$I$4="Spanish",Languages!C194,IF(Declaration!$I$4="German",Languages!D194,IF(Declaration!$I$4="Chinese",Languages!E194,IF(Declaration!$I$4="Japanese",Languages!F194,IF(Declaration!$I$4="Portugese",Languages!G194)))))))</f>
        <v>Austria</v>
      </c>
      <c r="C15" s="75" t="s">
        <v>1</v>
      </c>
      <c r="D15" s="92"/>
      <c r="G15" s="41" t="s">
        <v>2474</v>
      </c>
      <c r="H15" s="41" t="s">
        <v>3191</v>
      </c>
    </row>
    <row r="16" spans="2:8" x14ac:dyDescent="0.15">
      <c r="B16" s="41" t="str">
        <f>IF(Declaration!$I$4="English",Languages!A195,IF(Declaration!$I$4="French",Languages!B195,IF(Declaration!$I$4="Spanish",Languages!C195,IF(Declaration!$I$4="German",Languages!D195,IF(Declaration!$I$4="Chinese",Languages!E195,IF(Declaration!$I$4="Japanese",Languages!F195,IF(Declaration!$I$4="Portugese",Languages!G195)))))))</f>
        <v>Azerbaijan</v>
      </c>
      <c r="C16" s="75" t="s">
        <v>1</v>
      </c>
      <c r="D16" s="92"/>
      <c r="G16" s="41" t="s">
        <v>2475</v>
      </c>
      <c r="H16" s="41" t="s">
        <v>3190</v>
      </c>
    </row>
    <row r="17" spans="2:8" x14ac:dyDescent="0.15">
      <c r="B17" s="41" t="str">
        <f>IF(Declaration!$I$4="English",Languages!A196,IF(Declaration!$I$4="French",Languages!B196,IF(Declaration!$I$4="Spanish",Languages!C196,IF(Declaration!$I$4="German",Languages!D196,IF(Declaration!$I$4="Chinese",Languages!E196,IF(Declaration!$I$4="Japanese",Languages!F196,IF(Declaration!$I$4="Portugese",Languages!G196)))))))</f>
        <v>Bahamas</v>
      </c>
      <c r="C17" s="75" t="s">
        <v>1</v>
      </c>
      <c r="D17" s="92"/>
      <c r="G17" s="41" t="s">
        <v>2474</v>
      </c>
      <c r="H17" s="41" t="s">
        <v>3191</v>
      </c>
    </row>
    <row r="18" spans="2:8" x14ac:dyDescent="0.15">
      <c r="B18" s="41" t="str">
        <f>IF(Declaration!$I$4="English",Languages!A197,IF(Declaration!$I$4="French",Languages!B197,IF(Declaration!$I$4="Spanish",Languages!C197,IF(Declaration!$I$4="German",Languages!D197,IF(Declaration!$I$4="Chinese",Languages!E197,IF(Declaration!$I$4="Japanese",Languages!F197,IF(Declaration!$I$4="Portugese",Languages!G197)))))))</f>
        <v>Bahrain</v>
      </c>
      <c r="C18" s="75" t="s">
        <v>1</v>
      </c>
      <c r="D18" s="92"/>
      <c r="G18" s="41" t="s">
        <v>2474</v>
      </c>
      <c r="H18" s="41" t="s">
        <v>3190</v>
      </c>
    </row>
    <row r="19" spans="2:8" x14ac:dyDescent="0.15">
      <c r="B19" s="41" t="str">
        <f>IF(Declaration!$I$4="English",Languages!A198,IF(Declaration!$I$4="French",Languages!B198,IF(Declaration!$I$4="Spanish",Languages!C198,IF(Declaration!$I$4="German",Languages!D198,IF(Declaration!$I$4="Chinese",Languages!E198,IF(Declaration!$I$4="Japanese",Languages!F198,IF(Declaration!$I$4="Portugese",Languages!G198)))))))</f>
        <v>Bangladesh</v>
      </c>
      <c r="C19" s="75" t="s">
        <v>1</v>
      </c>
      <c r="D19" s="92"/>
      <c r="G19" s="41" t="s">
        <v>2473</v>
      </c>
      <c r="H19" s="41" t="s">
        <v>3190</v>
      </c>
    </row>
    <row r="20" spans="2:8" x14ac:dyDescent="0.15">
      <c r="B20" s="41" t="str">
        <f>IF(Declaration!$I$4="English",Languages!A199,IF(Declaration!$I$4="French",Languages!B199,IF(Declaration!$I$4="Spanish",Languages!C199,IF(Declaration!$I$4="German",Languages!D199,IF(Declaration!$I$4="Chinese",Languages!E199,IF(Declaration!$I$4="Japanese",Languages!F199,IF(Declaration!$I$4="Portugese",Languages!G199)))))))</f>
        <v>Barbados</v>
      </c>
      <c r="C20" s="75" t="s">
        <v>1</v>
      </c>
      <c r="D20" s="92"/>
      <c r="G20" s="41" t="s">
        <v>2475</v>
      </c>
      <c r="H20" s="41" t="s">
        <v>3190</v>
      </c>
    </row>
    <row r="21" spans="2:8" x14ac:dyDescent="0.15">
      <c r="B21" s="41" t="str">
        <f>IF(Declaration!$I$4="English",Languages!A200,IF(Declaration!$I$4="French",Languages!B200,IF(Declaration!$I$4="Spanish",Languages!C200,IF(Declaration!$I$4="German",Languages!D200,IF(Declaration!$I$4="Chinese",Languages!E200,IF(Declaration!$I$4="Japanese",Languages!F200,IF(Declaration!$I$4="Portugese",Languages!G200)))))))</f>
        <v>Belarus</v>
      </c>
      <c r="C21" s="75" t="s">
        <v>1</v>
      </c>
      <c r="D21" s="92"/>
      <c r="G21" s="41" t="s">
        <v>2475</v>
      </c>
      <c r="H21" s="41" t="s">
        <v>3191</v>
      </c>
    </row>
    <row r="22" spans="2:8" x14ac:dyDescent="0.15">
      <c r="B22" s="41" t="str">
        <f>IF(Declaration!$I$4="English",Languages!A201,IF(Declaration!$I$4="French",Languages!B201,IF(Declaration!$I$4="Spanish",Languages!C201,IF(Declaration!$I$4="German",Languages!D201,IF(Declaration!$I$4="Chinese",Languages!E201,IF(Declaration!$I$4="Japanese",Languages!F201,IF(Declaration!$I$4="Portugese",Languages!G201)))))))</f>
        <v>Belgium</v>
      </c>
      <c r="C22" s="75" t="s">
        <v>1</v>
      </c>
      <c r="D22" s="92"/>
      <c r="G22" s="41" t="s">
        <v>2474</v>
      </c>
      <c r="H22" s="41" t="s">
        <v>3191</v>
      </c>
    </row>
    <row r="23" spans="2:8" x14ac:dyDescent="0.15">
      <c r="B23" s="41" t="str">
        <f>IF(Declaration!$I$4="English",Languages!A202,IF(Declaration!$I$4="French",Languages!B202,IF(Declaration!$I$4="Spanish",Languages!C202,IF(Declaration!$I$4="German",Languages!D202,IF(Declaration!$I$4="Chinese",Languages!E202,IF(Declaration!$I$4="Japanese",Languages!F202,IF(Declaration!$I$4="Portugese",Languages!G202)))))))</f>
        <v>Belize</v>
      </c>
      <c r="C23" s="75" t="s">
        <v>1</v>
      </c>
      <c r="D23" s="92"/>
      <c r="G23" s="41" t="s">
        <v>2475</v>
      </c>
      <c r="H23" s="41" t="s">
        <v>3190</v>
      </c>
    </row>
    <row r="24" spans="2:8" x14ac:dyDescent="0.15">
      <c r="B24" s="41" t="str">
        <f>IF(Declaration!$I$4="English",Languages!A203,IF(Declaration!$I$4="French",Languages!B203,IF(Declaration!$I$4="Spanish",Languages!C203,IF(Declaration!$I$4="German",Languages!D203,IF(Declaration!$I$4="Chinese",Languages!E203,IF(Declaration!$I$4="Japanese",Languages!F203,IF(Declaration!$I$4="Portugese",Languages!G203)))))))</f>
        <v>Benin</v>
      </c>
      <c r="C24" s="75" t="s">
        <v>1</v>
      </c>
      <c r="D24" s="92"/>
      <c r="G24" s="41" t="s">
        <v>2473</v>
      </c>
      <c r="H24" s="41" t="s">
        <v>3190</v>
      </c>
    </row>
    <row r="25" spans="2:8" x14ac:dyDescent="0.15">
      <c r="B25" s="41" t="str">
        <f>IF(Declaration!$I$4="English",Languages!A204,IF(Declaration!$I$4="French",Languages!B204,IF(Declaration!$I$4="Spanish",Languages!C204,IF(Declaration!$I$4="German",Languages!D204,IF(Declaration!$I$4="Chinese",Languages!E204,IF(Declaration!$I$4="Japanese",Languages!F204,IF(Declaration!$I$4="Portugese",Languages!G204)))))))</f>
        <v>Bhutan</v>
      </c>
      <c r="C25" s="75" t="s">
        <v>1</v>
      </c>
      <c r="D25" s="92"/>
      <c r="G25" s="41" t="s">
        <v>2475</v>
      </c>
      <c r="H25" s="41" t="s">
        <v>3190</v>
      </c>
    </row>
    <row r="26" spans="2:8" x14ac:dyDescent="0.15">
      <c r="B26" s="41"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75" t="s">
        <v>1</v>
      </c>
      <c r="D26" s="92"/>
      <c r="G26" s="41" t="s">
        <v>2473</v>
      </c>
      <c r="H26" s="41" t="s">
        <v>3190</v>
      </c>
    </row>
    <row r="27" spans="2:8" x14ac:dyDescent="0.15">
      <c r="B27" s="41"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75" t="s">
        <v>1</v>
      </c>
      <c r="D27" s="92"/>
      <c r="G27" s="41" t="s">
        <v>3265</v>
      </c>
      <c r="H27" s="41" t="s">
        <v>3190</v>
      </c>
    </row>
    <row r="28" spans="2:8" x14ac:dyDescent="0.15">
      <c r="B28" s="41" t="str">
        <f>IF(Declaration!$I$4="English",Languages!A207,IF(Declaration!$I$4="French",Languages!B207,IF(Declaration!$I$4="Spanish",Languages!C207,IF(Declaration!$I$4="German",Languages!D207,IF(Declaration!$I$4="Chinese",Languages!E207,IF(Declaration!$I$4="Japanese",Languages!F207,IF(Declaration!$I$4="Portugese",Languages!G207)))))))</f>
        <v>Botswana</v>
      </c>
      <c r="C28" s="75" t="s">
        <v>1</v>
      </c>
      <c r="D28" s="92"/>
      <c r="G28" s="41" t="s">
        <v>2473</v>
      </c>
      <c r="H28" s="41" t="s">
        <v>3190</v>
      </c>
    </row>
    <row r="29" spans="2:8" x14ac:dyDescent="0.15">
      <c r="B29" s="41" t="str">
        <f>IF(Declaration!$I$4="English",Languages!A208,IF(Declaration!$I$4="French",Languages!B208,IF(Declaration!$I$4="Spanish",Languages!C208,IF(Declaration!$I$4="German",Languages!D208,IF(Declaration!$I$4="Chinese",Languages!E208,IF(Declaration!$I$4="Japanese",Languages!F208,IF(Declaration!$I$4="Portugese",Languages!G208)))))))</f>
        <v>Brazil</v>
      </c>
      <c r="C29" s="75" t="s">
        <v>1</v>
      </c>
      <c r="D29" s="92"/>
      <c r="G29" s="41" t="s">
        <v>2473</v>
      </c>
      <c r="H29" s="41" t="s">
        <v>3190</v>
      </c>
    </row>
    <row r="30" spans="2:8" x14ac:dyDescent="0.15">
      <c r="B30" s="41"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75" t="s">
        <v>1</v>
      </c>
      <c r="D30" s="92"/>
      <c r="G30" s="41" t="s">
        <v>2475</v>
      </c>
      <c r="H30" s="41" t="s">
        <v>3190</v>
      </c>
    </row>
    <row r="31" spans="2:8" x14ac:dyDescent="0.15">
      <c r="B31" s="41" t="str">
        <f>IF(Declaration!$I$4="English",Languages!A210,IF(Declaration!$I$4="French",Languages!B210,IF(Declaration!$I$4="Spanish",Languages!C210,IF(Declaration!$I$4="German",Languages!D210,IF(Declaration!$I$4="Chinese",Languages!E210,IF(Declaration!$I$4="Japanese",Languages!F210,IF(Declaration!$I$4="Portugese",Languages!G210)))))))</f>
        <v>Bulgaria</v>
      </c>
      <c r="C31" s="75" t="s">
        <v>1</v>
      </c>
      <c r="D31" s="92"/>
      <c r="G31" s="41" t="s">
        <v>2473</v>
      </c>
      <c r="H31" s="41" t="s">
        <v>3190</v>
      </c>
    </row>
    <row r="32" spans="2:8" x14ac:dyDescent="0.15">
      <c r="B32" s="41"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75" t="s">
        <v>1</v>
      </c>
      <c r="D32" s="92"/>
      <c r="G32" s="41" t="s">
        <v>2475</v>
      </c>
      <c r="H32" s="41" t="s">
        <v>3190</v>
      </c>
    </row>
    <row r="33" spans="2:8" x14ac:dyDescent="0.15">
      <c r="B33" s="41" t="str">
        <f>IF(Declaration!$I$4="English",Languages!A212,IF(Declaration!$I$4="French",Languages!B212,IF(Declaration!$I$4="Spanish",Languages!C212,IF(Declaration!$I$4="German",Languages!D212,IF(Declaration!$I$4="Chinese",Languages!E212,IF(Declaration!$I$4="Japanese",Languages!F212,IF(Declaration!$I$4="Portugese",Languages!G212)))))))</f>
        <v>Burundi</v>
      </c>
      <c r="C33" s="75" t="s">
        <v>1</v>
      </c>
      <c r="D33" s="92"/>
      <c r="G33" s="41" t="s">
        <v>2475</v>
      </c>
      <c r="H33" s="41" t="s">
        <v>3190</v>
      </c>
    </row>
    <row r="34" spans="2:8" x14ac:dyDescent="0.15">
      <c r="B34" s="41" t="str">
        <f>IF(Declaration!$I$4="English",Languages!A213,IF(Declaration!$I$4="French",Languages!B213,IF(Declaration!$I$4="Spanish",Languages!C213,IF(Declaration!$I$4="German",Languages!D213,IF(Declaration!$I$4="Chinese",Languages!E213,IF(Declaration!$I$4="Japanese",Languages!F213,IF(Declaration!$I$4="Portugese",Languages!G213)))))))</f>
        <v>Cabo Verde</v>
      </c>
      <c r="C34" s="75" t="s">
        <v>1</v>
      </c>
      <c r="D34" s="92"/>
      <c r="G34" s="41" t="s">
        <v>2473</v>
      </c>
      <c r="H34" s="41" t="s">
        <v>3190</v>
      </c>
    </row>
    <row r="35" spans="2:8" x14ac:dyDescent="0.15">
      <c r="B35" s="41" t="str">
        <f>IF(Declaration!$I$4="English",Languages!A214,IF(Declaration!$I$4="French",Languages!B214,IF(Declaration!$I$4="Spanish",Languages!C214,IF(Declaration!$I$4="German",Languages!D214,IF(Declaration!$I$4="Chinese",Languages!E214,IF(Declaration!$I$4="Japanese",Languages!F214,IF(Declaration!$I$4="Portugese",Languages!G214)))))))</f>
        <v>Cambodia</v>
      </c>
      <c r="C35" s="75" t="s">
        <v>1</v>
      </c>
      <c r="D35" s="92"/>
      <c r="G35" s="41" t="s">
        <v>2475</v>
      </c>
      <c r="H35" s="41" t="s">
        <v>3190</v>
      </c>
    </row>
    <row r="36" spans="2:8" x14ac:dyDescent="0.15">
      <c r="B36" s="41" t="str">
        <f>IF(Declaration!$I$4="English",Languages!A215,IF(Declaration!$I$4="French",Languages!B215,IF(Declaration!$I$4="Spanish",Languages!C215,IF(Declaration!$I$4="German",Languages!D215,IF(Declaration!$I$4="Chinese",Languages!E215,IF(Declaration!$I$4="Japanese",Languages!F215,IF(Declaration!$I$4="Portugese",Languages!G215)))))))</f>
        <v>Cameroon</v>
      </c>
      <c r="C36" s="75" t="s">
        <v>1</v>
      </c>
      <c r="D36" s="92"/>
      <c r="G36" s="41" t="s">
        <v>2475</v>
      </c>
      <c r="H36" s="41" t="s">
        <v>3190</v>
      </c>
    </row>
    <row r="37" spans="2:8" x14ac:dyDescent="0.15">
      <c r="B37" s="41" t="str">
        <f>IF(Declaration!$I$4="English",Languages!A216,IF(Declaration!$I$4="French",Languages!B216,IF(Declaration!$I$4="Spanish",Languages!C216,IF(Declaration!$I$4="German",Languages!D216,IF(Declaration!$I$4="Chinese",Languages!E216,IF(Declaration!$I$4="Japanese",Languages!F216,IF(Declaration!$I$4="Portugese",Languages!G216)))))))</f>
        <v>Canada</v>
      </c>
      <c r="C37" s="75" t="s">
        <v>1</v>
      </c>
      <c r="D37" s="92"/>
      <c r="G37" s="41" t="s">
        <v>2474</v>
      </c>
      <c r="H37" s="41" t="s">
        <v>3191</v>
      </c>
    </row>
    <row r="38" spans="2:8" x14ac:dyDescent="0.15">
      <c r="B38" s="41"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75" t="s">
        <v>1</v>
      </c>
      <c r="D38" s="92"/>
      <c r="G38" s="41" t="s">
        <v>2473</v>
      </c>
      <c r="H38" s="41" t="s">
        <v>3189</v>
      </c>
    </row>
    <row r="39" spans="2:8" x14ac:dyDescent="0.15">
      <c r="B39" s="41" t="str">
        <f>IF(Declaration!$I$4="English",Languages!A218,IF(Declaration!$I$4="French",Languages!B218,IF(Declaration!$I$4="Spanish",Languages!C218,IF(Declaration!$I$4="German",Languages!D218,IF(Declaration!$I$4="Chinese",Languages!E218,IF(Declaration!$I$4="Japanese",Languages!F218,IF(Declaration!$I$4="Portugese",Languages!G218)))))))</f>
        <v>Chad</v>
      </c>
      <c r="C39" s="75" t="s">
        <v>1</v>
      </c>
      <c r="D39" s="92"/>
      <c r="G39" s="41" t="s">
        <v>2475</v>
      </c>
      <c r="H39" s="41" t="s">
        <v>3189</v>
      </c>
    </row>
    <row r="40" spans="2:8" x14ac:dyDescent="0.15">
      <c r="B40" s="41" t="str">
        <f>IF(Declaration!$I$4="English",Languages!A219,IF(Declaration!$I$4="French",Languages!B219,IF(Declaration!$I$4="Spanish",Languages!C219,IF(Declaration!$I$4="German",Languages!D219,IF(Declaration!$I$4="Chinese",Languages!E219,IF(Declaration!$I$4="Japanese",Languages!F219,IF(Declaration!$I$4="Portugese",Languages!G219)))))))</f>
        <v>Chile</v>
      </c>
      <c r="C40" s="75" t="s">
        <v>1</v>
      </c>
      <c r="D40" s="92"/>
      <c r="G40" s="41" t="s">
        <v>2474</v>
      </c>
      <c r="H40" s="41" t="s">
        <v>3191</v>
      </c>
    </row>
    <row r="41" spans="2:8" x14ac:dyDescent="0.15">
      <c r="B41" s="41" t="str">
        <f>IF(Declaration!$I$4="English",Languages!A220,IF(Declaration!$I$4="French",Languages!B220,IF(Declaration!$I$4="Spanish",Languages!C220,IF(Declaration!$I$4="German",Languages!D220,IF(Declaration!$I$4="Chinese",Languages!E220,IF(Declaration!$I$4="Japanese",Languages!F220,IF(Declaration!$I$4="Portugese",Languages!G220)))))))</f>
        <v>China</v>
      </c>
      <c r="C41" s="75" t="s">
        <v>1</v>
      </c>
      <c r="D41" s="92"/>
      <c r="G41" s="41" t="s">
        <v>2472</v>
      </c>
      <c r="H41" s="41" t="s">
        <v>3190</v>
      </c>
    </row>
    <row r="42" spans="2:8" x14ac:dyDescent="0.15">
      <c r="B42" s="41" t="str">
        <f>IF(Declaration!$I$4="English",Languages!A240,IF(Declaration!$I$4="French",Languages!B240,IF(Declaration!$I$4="Spanish",Languages!C240,IF(Declaration!$I$4="German",Languages!D240,IF(Declaration!$I$4="Chinese",Languages!E240,IF(Declaration!$I$4="Japanese",Languages!F240,IF(Declaration!$I$4="Portugese",Languages!G240)))))))</f>
        <v>Colombia</v>
      </c>
      <c r="C42" s="75" t="s">
        <v>1</v>
      </c>
      <c r="D42" s="92"/>
      <c r="G42" s="41" t="s">
        <v>2474</v>
      </c>
      <c r="H42" s="41" t="s">
        <v>3190</v>
      </c>
    </row>
    <row r="43" spans="2:8" x14ac:dyDescent="0.15">
      <c r="B43" s="41" t="str">
        <f>IF(Declaration!$I$4="English",Languages!A241,IF(Declaration!$I$4="French",Languages!B241,IF(Declaration!$I$4="Spanish",Languages!C241,IF(Declaration!$I$4="German",Languages!D241,IF(Declaration!$I$4="Chinese",Languages!E241,IF(Declaration!$I$4="Japanese",Languages!F241,IF(Declaration!$I$4="Portugese",Languages!G241)))))))</f>
        <v>Comoros</v>
      </c>
      <c r="C43" s="75" t="s">
        <v>1</v>
      </c>
      <c r="D43" s="92"/>
      <c r="G43" s="41" t="s">
        <v>2472</v>
      </c>
      <c r="H43" s="41" t="s">
        <v>3190</v>
      </c>
    </row>
    <row r="44" spans="2:8" x14ac:dyDescent="0.15">
      <c r="B44" s="41" t="str">
        <f>IF(Declaration!$I$4="English",Languages!A242,IF(Declaration!$I$4="French",Languages!B242,IF(Declaration!$I$4="Spanish",Languages!C242,IF(Declaration!$I$4="German",Languages!D242,IF(Declaration!$I$4="Chinese",Languages!E242,IF(Declaration!$I$4="Japanese",Languages!F242,IF(Declaration!$I$4="Portugese",Languages!G242)))))))</f>
        <v>Congo</v>
      </c>
      <c r="C44" s="75" t="s">
        <v>1</v>
      </c>
      <c r="D44" s="92"/>
      <c r="G44" s="41" t="s">
        <v>2473</v>
      </c>
      <c r="H44" s="41" t="s">
        <v>3190</v>
      </c>
    </row>
    <row r="45" spans="2:8" x14ac:dyDescent="0.15">
      <c r="B45" s="41"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75" t="s">
        <v>1</v>
      </c>
      <c r="D45" s="92"/>
      <c r="G45" s="41" t="s">
        <v>2475</v>
      </c>
      <c r="H45" s="41" t="s">
        <v>3190</v>
      </c>
    </row>
    <row r="46" spans="2:8" x14ac:dyDescent="0.15">
      <c r="B46" s="41" t="str">
        <f>IF(Declaration!$I$4="English",Languages!A244,IF(Declaration!$I$4="French",Languages!B244,IF(Declaration!$I$4="Spanish",Languages!C244,IF(Declaration!$I$4="German",Languages!D244,IF(Declaration!$I$4="Chinese",Languages!E244,IF(Declaration!$I$4="Japanese",Languages!F244,IF(Declaration!$I$4="Portugese",Languages!G244)))))))</f>
        <v>Costa Rica</v>
      </c>
      <c r="C46" s="75" t="s">
        <v>1</v>
      </c>
      <c r="D46" s="92"/>
      <c r="G46" s="41" t="s">
        <v>2473</v>
      </c>
      <c r="H46" s="41" t="s">
        <v>3191</v>
      </c>
    </row>
    <row r="47" spans="2:8" x14ac:dyDescent="0.15">
      <c r="B47" s="41"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75" t="s">
        <v>1</v>
      </c>
      <c r="D47" s="92"/>
      <c r="G47" s="41" t="s">
        <v>2473</v>
      </c>
      <c r="H47" s="41" t="s">
        <v>3190</v>
      </c>
    </row>
    <row r="48" spans="2:8" x14ac:dyDescent="0.15">
      <c r="B48" s="41" t="str">
        <f>IF(Declaration!$I$4="English",Languages!A246,IF(Declaration!$I$4="French",Languages!B246,IF(Declaration!$I$4="Spanish",Languages!C246,IF(Declaration!$I$4="German",Languages!D246,IF(Declaration!$I$4="Chinese",Languages!E246,IF(Declaration!$I$4="Japanese",Languages!F246,IF(Declaration!$I$4="Portugese",Languages!G246)))))))</f>
        <v>Croatia</v>
      </c>
      <c r="C48" s="75" t="s">
        <v>1</v>
      </c>
      <c r="D48" s="92"/>
      <c r="G48" s="41" t="s">
        <v>2473</v>
      </c>
      <c r="H48" s="41" t="s">
        <v>3191</v>
      </c>
    </row>
    <row r="49" spans="2:8" x14ac:dyDescent="0.15">
      <c r="B49" s="41" t="str">
        <f>IF(Declaration!$I$4="English",Languages!A247,IF(Declaration!$I$4="French",Languages!B247,IF(Declaration!$I$4="Spanish",Languages!C247,IF(Declaration!$I$4="German",Languages!D247,IF(Declaration!$I$4="Chinese",Languages!E247,IF(Declaration!$I$4="Japanese",Languages!F247,IF(Declaration!$I$4="Portugese",Languages!G247)))))))</f>
        <v>Cuba</v>
      </c>
      <c r="C49" s="75" t="s">
        <v>1</v>
      </c>
      <c r="D49" s="92"/>
      <c r="G49" s="41" t="s">
        <v>2472</v>
      </c>
      <c r="H49" s="41" t="s">
        <v>3191</v>
      </c>
    </row>
    <row r="50" spans="2:8" x14ac:dyDescent="0.15">
      <c r="B50" s="41" t="str">
        <f>IF(Declaration!$I$4="English",Languages!A248,IF(Declaration!$I$4="French",Languages!B248,IF(Declaration!$I$4="Spanish",Languages!C248,IF(Declaration!$I$4="German",Languages!D248,IF(Declaration!$I$4="Chinese",Languages!E248,IF(Declaration!$I$4="Japanese",Languages!F248,IF(Declaration!$I$4="Portugese",Languages!G248)))))))</f>
        <v>Curaçao</v>
      </c>
      <c r="C50" s="75" t="s">
        <v>1</v>
      </c>
      <c r="D50" s="92"/>
      <c r="G50" s="41" t="s">
        <v>2475</v>
      </c>
      <c r="H50" s="41" t="s">
        <v>3232</v>
      </c>
    </row>
    <row r="51" spans="2:8" x14ac:dyDescent="0.15">
      <c r="B51" s="41" t="str">
        <f>IF(Declaration!$I$4="English",Languages!A249,IF(Declaration!$I$4="French",Languages!B249,IF(Declaration!$I$4="Spanish",Languages!C249,IF(Declaration!$I$4="German",Languages!D249,IF(Declaration!$I$4="Chinese",Languages!E249,IF(Declaration!$I$4="Japanese",Languages!F249,IF(Declaration!$I$4="Portugese",Languages!G249)))))))</f>
        <v>Cyprus</v>
      </c>
      <c r="C51" s="75" t="s">
        <v>1</v>
      </c>
      <c r="D51" s="92"/>
      <c r="G51" s="41" t="s">
        <v>3265</v>
      </c>
      <c r="H51" s="41" t="s">
        <v>3191</v>
      </c>
    </row>
    <row r="52" spans="2:8" x14ac:dyDescent="0.15">
      <c r="B52" s="41"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75" t="s">
        <v>1</v>
      </c>
      <c r="D52" s="92"/>
      <c r="G52" s="41" t="s">
        <v>2474</v>
      </c>
      <c r="H52" s="41" t="s">
        <v>3191</v>
      </c>
    </row>
    <row r="53" spans="2:8" x14ac:dyDescent="0.15">
      <c r="B53" s="41" t="str">
        <f>IF(Declaration!$I$4="English",Languages!A251,IF(Declaration!$I$4="French",Languages!B251,IF(Declaration!$I$4="Spanish",Languages!C251,IF(Declaration!$I$4="German",Languages!D251,IF(Declaration!$I$4="Chinese",Languages!E251,IF(Declaration!$I$4="Japanese",Languages!F251,IF(Declaration!$I$4="Portugese",Languages!G251)))))))</f>
        <v>Denmark</v>
      </c>
      <c r="C53" s="75" t="s">
        <v>1</v>
      </c>
      <c r="D53" s="92"/>
      <c r="G53" s="41" t="s">
        <v>2473</v>
      </c>
      <c r="H53" s="41" t="s">
        <v>3191</v>
      </c>
    </row>
    <row r="54" spans="2:8" x14ac:dyDescent="0.15">
      <c r="B54" s="41" t="str">
        <f>IF(Declaration!$I$4="English",Languages!A252,IF(Declaration!$I$4="French",Languages!B252,IF(Declaration!$I$4="Spanish",Languages!C252,IF(Declaration!$I$4="German",Languages!D252,IF(Declaration!$I$4="Chinese",Languages!E252,IF(Declaration!$I$4="Japanese",Languages!F252,IF(Declaration!$I$4="Portugese",Languages!G252)))))))</f>
        <v>Djibouti</v>
      </c>
      <c r="C54" s="75" t="s">
        <v>1</v>
      </c>
      <c r="D54" s="92"/>
      <c r="G54" s="41" t="s">
        <v>2473</v>
      </c>
      <c r="H54" s="41" t="s">
        <v>3190</v>
      </c>
    </row>
    <row r="55" spans="2:8" x14ac:dyDescent="0.15">
      <c r="B55" s="41" t="str">
        <f>IF(Declaration!$I$4="English",Languages!A253,IF(Declaration!$I$4="French",Languages!B253,IF(Declaration!$I$4="Spanish",Languages!C253,IF(Declaration!$I$4="German",Languages!D253,IF(Declaration!$I$4="Chinese",Languages!E253,IF(Declaration!$I$4="Japanese",Languages!F253,IF(Declaration!$I$4="Portugese",Languages!G253)))))))</f>
        <v>Dominica</v>
      </c>
      <c r="C55" s="75" t="s">
        <v>1</v>
      </c>
      <c r="D55" s="92"/>
      <c r="G55" s="41" t="s">
        <v>3232</v>
      </c>
      <c r="H55" s="41" t="s">
        <v>3191</v>
      </c>
    </row>
    <row r="56" spans="2:8" x14ac:dyDescent="0.15">
      <c r="B56" s="41"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75" t="s">
        <v>1</v>
      </c>
      <c r="D56" s="92"/>
      <c r="G56" s="41" t="s">
        <v>2475</v>
      </c>
      <c r="H56" s="41" t="s">
        <v>3190</v>
      </c>
    </row>
    <row r="57" spans="2:8" x14ac:dyDescent="0.15">
      <c r="B57" s="41" t="str">
        <f>IF(Declaration!$I$4="English",Languages!A255,IF(Declaration!$I$4="French",Languages!B255,IF(Declaration!$I$4="Spanish",Languages!C255,IF(Declaration!$I$4="German",Languages!D255,IF(Declaration!$I$4="Chinese",Languages!E255,IF(Declaration!$I$4="Japanese",Languages!F255,IF(Declaration!$I$4="Portugese",Languages!G255)))))))</f>
        <v>Ecuador</v>
      </c>
      <c r="C57" s="75" t="s">
        <v>1</v>
      </c>
      <c r="D57" s="92"/>
      <c r="G57" s="41" t="s">
        <v>2473</v>
      </c>
      <c r="H57" s="41" t="s">
        <v>3190</v>
      </c>
    </row>
    <row r="58" spans="2:8" x14ac:dyDescent="0.15">
      <c r="B58" s="41" t="str">
        <f>IF(Declaration!$I$4="English",Languages!A256,IF(Declaration!$I$4="French",Languages!B256,IF(Declaration!$I$4="Spanish",Languages!C256,IF(Declaration!$I$4="German",Languages!D256,IF(Declaration!$I$4="Chinese",Languages!E256,IF(Declaration!$I$4="Japanese",Languages!F256,IF(Declaration!$I$4="Portugese",Languages!G256)))))))</f>
        <v>Egypt</v>
      </c>
      <c r="C58" s="75" t="s">
        <v>1</v>
      </c>
      <c r="D58" s="92"/>
      <c r="G58" s="41" t="s">
        <v>2473</v>
      </c>
      <c r="H58" s="41" t="s">
        <v>3190</v>
      </c>
    </row>
    <row r="59" spans="2:8" x14ac:dyDescent="0.15">
      <c r="B59" s="41" t="str">
        <f>IF(Declaration!$I$4="English",Languages!A257,IF(Declaration!$I$4="French",Languages!B257,IF(Declaration!$I$4="Spanish",Languages!C257,IF(Declaration!$I$4="German",Languages!D257,IF(Declaration!$I$4="Chinese",Languages!E257,IF(Declaration!$I$4="Japanese",Languages!F257,IF(Declaration!$I$4="Portugese",Languages!G257)))))))</f>
        <v>El Salvador</v>
      </c>
      <c r="C59" s="75" t="s">
        <v>1</v>
      </c>
      <c r="D59" s="92"/>
      <c r="G59" s="41" t="s">
        <v>2473</v>
      </c>
      <c r="H59" s="41" t="s">
        <v>3190</v>
      </c>
    </row>
    <row r="60" spans="2:8" x14ac:dyDescent="0.15">
      <c r="B60" s="41"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75" t="s">
        <v>1</v>
      </c>
      <c r="D60" s="92"/>
      <c r="G60" s="41" t="s">
        <v>2475</v>
      </c>
      <c r="H60" s="41" t="s">
        <v>3189</v>
      </c>
    </row>
    <row r="61" spans="2:8" x14ac:dyDescent="0.15">
      <c r="B61" s="41" t="str">
        <f>IF(Declaration!$I$4="English",Languages!A259,IF(Declaration!$I$4="French",Languages!B259,IF(Declaration!$I$4="Spanish",Languages!C259,IF(Declaration!$I$4="German",Languages!D259,IF(Declaration!$I$4="Chinese",Languages!E259,IF(Declaration!$I$4="Japanese",Languages!F259,IF(Declaration!$I$4="Portugese",Languages!G259)))))))</f>
        <v>Eritrea</v>
      </c>
      <c r="C61" s="75" t="s">
        <v>1</v>
      </c>
      <c r="D61" s="92"/>
      <c r="G61" s="41" t="s">
        <v>2472</v>
      </c>
      <c r="H61" s="41" t="s">
        <v>3189</v>
      </c>
    </row>
    <row r="62" spans="2:8" x14ac:dyDescent="0.15">
      <c r="B62" s="41" t="str">
        <f>IF(Declaration!$I$4="English",Languages!A260,IF(Declaration!$I$4="French",Languages!B260,IF(Declaration!$I$4="Spanish",Languages!C260,IF(Declaration!$I$4="German",Languages!D260,IF(Declaration!$I$4="Chinese",Languages!E260,IF(Declaration!$I$4="Japanese",Languages!F260,IF(Declaration!$I$4="Portugese",Languages!G260)))))))</f>
        <v>Estonia</v>
      </c>
      <c r="C62" s="75" t="s">
        <v>1</v>
      </c>
      <c r="D62" s="92"/>
      <c r="G62" s="41" t="s">
        <v>2474</v>
      </c>
      <c r="H62" s="41" t="s">
        <v>3191</v>
      </c>
    </row>
    <row r="63" spans="2:8" x14ac:dyDescent="0.15">
      <c r="B63" s="41" t="str">
        <f>IF(Declaration!$I$4="English",Languages!A261,IF(Declaration!$I$4="French",Languages!B261,IF(Declaration!$I$4="Spanish",Languages!C261,IF(Declaration!$I$4="German",Languages!D261,IF(Declaration!$I$4="Chinese",Languages!E261,IF(Declaration!$I$4="Japanese",Languages!F261,IF(Declaration!$I$4="Portugese",Languages!G261)))))))</f>
        <v>Eswatini</v>
      </c>
      <c r="C63" s="75" t="s">
        <v>1</v>
      </c>
      <c r="D63" s="92"/>
      <c r="G63" s="41" t="s">
        <v>2473</v>
      </c>
      <c r="H63" s="41" t="s">
        <v>3190</v>
      </c>
    </row>
    <row r="64" spans="2:8" x14ac:dyDescent="0.15">
      <c r="B64" s="41" t="str">
        <f>IF(Declaration!$I$4="English",Languages!A262,IF(Declaration!$I$4="French",Languages!B262,IF(Declaration!$I$4="Spanish",Languages!C262,IF(Declaration!$I$4="German",Languages!D262,IF(Declaration!$I$4="Chinese",Languages!E262,IF(Declaration!$I$4="Japanese",Languages!F262,IF(Declaration!$I$4="Portugese",Languages!G262)))))))</f>
        <v>Ethiopia</v>
      </c>
      <c r="C64" s="75" t="s">
        <v>1</v>
      </c>
      <c r="D64" s="92"/>
      <c r="G64" s="41" t="s">
        <v>2475</v>
      </c>
      <c r="H64" s="41" t="s">
        <v>3190</v>
      </c>
    </row>
    <row r="65" spans="2:8" x14ac:dyDescent="0.15">
      <c r="B65" s="41" t="str">
        <f>IF(Declaration!$I$4="English",Languages!A263,IF(Declaration!$I$4="French",Languages!B263,IF(Declaration!$I$4="Spanish",Languages!C263,IF(Declaration!$I$4="German",Languages!D263,IF(Declaration!$I$4="Chinese",Languages!E263,IF(Declaration!$I$4="Japanese",Languages!F263,IF(Declaration!$I$4="Portugese",Languages!G263)))))))</f>
        <v>Fiji</v>
      </c>
      <c r="C65" s="75" t="s">
        <v>1</v>
      </c>
      <c r="D65" s="92"/>
      <c r="G65" s="41" t="s">
        <v>3265</v>
      </c>
      <c r="H65" s="41" t="s">
        <v>3190</v>
      </c>
    </row>
    <row r="66" spans="2:8" x14ac:dyDescent="0.15">
      <c r="B66" s="41" t="str">
        <f>IF(Declaration!$I$4="English",Languages!A264,IF(Declaration!$I$4="French",Languages!B264,IF(Declaration!$I$4="Spanish",Languages!C264,IF(Declaration!$I$4="German",Languages!D264,IF(Declaration!$I$4="Chinese",Languages!E264,IF(Declaration!$I$4="Japanese",Languages!F264,IF(Declaration!$I$4="Portugese",Languages!G264)))))))</f>
        <v>Finland</v>
      </c>
      <c r="C66" s="75" t="s">
        <v>1</v>
      </c>
      <c r="D66" s="92"/>
      <c r="G66" s="41" t="s">
        <v>2474</v>
      </c>
      <c r="H66" s="41" t="s">
        <v>3191</v>
      </c>
    </row>
    <row r="67" spans="2:8" x14ac:dyDescent="0.15">
      <c r="B67" s="41" t="str">
        <f>IF(Declaration!$I$4="English",Languages!A265,IF(Declaration!$I$4="French",Languages!B265,IF(Declaration!$I$4="Spanish",Languages!C265,IF(Declaration!$I$4="German",Languages!D265,IF(Declaration!$I$4="Chinese",Languages!E265,IF(Declaration!$I$4="Japanese",Languages!F265,IF(Declaration!$I$4="Portugese",Languages!G265)))))))</f>
        <v>France</v>
      </c>
      <c r="C67" s="75" t="s">
        <v>1</v>
      </c>
      <c r="D67" s="92"/>
      <c r="G67" s="41" t="s">
        <v>2474</v>
      </c>
      <c r="H67" s="41" t="s">
        <v>3191</v>
      </c>
    </row>
    <row r="68" spans="2:8" x14ac:dyDescent="0.15">
      <c r="B68" s="41" t="str">
        <f>IF(Declaration!$I$4="English",Languages!A266,IF(Declaration!$I$4="French",Languages!B266,IF(Declaration!$I$4="Spanish",Languages!C266,IF(Declaration!$I$4="German",Languages!D266,IF(Declaration!$I$4="Chinese",Languages!E266,IF(Declaration!$I$4="Japanese",Languages!F266,IF(Declaration!$I$4="Portugese",Languages!G266)))))))</f>
        <v>Gabon</v>
      </c>
      <c r="C68" s="75" t="s">
        <v>1</v>
      </c>
      <c r="D68" s="92"/>
      <c r="G68" s="41" t="s">
        <v>2473</v>
      </c>
      <c r="H68" s="41" t="s">
        <v>3190</v>
      </c>
    </row>
    <row r="69" spans="2:8" x14ac:dyDescent="0.15">
      <c r="B69" s="41" t="str">
        <f>IF(Declaration!$I$4="English",Languages!A267,IF(Declaration!$I$4="French",Languages!B267,IF(Declaration!$I$4="Spanish",Languages!C267,IF(Declaration!$I$4="German",Languages!D267,IF(Declaration!$I$4="Chinese",Languages!E267,IF(Declaration!$I$4="Japanese",Languages!F267,IF(Declaration!$I$4="Portugese",Languages!G267)))))))</f>
        <v>Gambia, The</v>
      </c>
      <c r="C69" s="75" t="s">
        <v>1</v>
      </c>
      <c r="D69" s="92"/>
      <c r="G69" s="41" t="s">
        <v>2475</v>
      </c>
      <c r="H69" s="41" t="s">
        <v>3190</v>
      </c>
    </row>
    <row r="70" spans="2:8" x14ac:dyDescent="0.15">
      <c r="B70" s="41" t="str">
        <f>IF(Declaration!$I$4="English",Languages!A268,IF(Declaration!$I$4="French",Languages!B268,IF(Declaration!$I$4="Spanish",Languages!C268,IF(Declaration!$I$4="German",Languages!D268,IF(Declaration!$I$4="Chinese",Languages!E268,IF(Declaration!$I$4="Japanese",Languages!F268,IF(Declaration!$I$4="Portugese",Languages!G268)))))))</f>
        <v>Georgia</v>
      </c>
      <c r="C70" s="75" t="s">
        <v>1</v>
      </c>
      <c r="D70" s="92"/>
      <c r="G70" s="41" t="s">
        <v>2474</v>
      </c>
      <c r="H70" s="41" t="s">
        <v>3190</v>
      </c>
    </row>
    <row r="71" spans="2:8" x14ac:dyDescent="0.15">
      <c r="B71" s="41" t="str">
        <f>IF(Declaration!$I$4="English",Languages!A269,IF(Declaration!$I$4="French",Languages!B269,IF(Declaration!$I$4="Spanish",Languages!C269,IF(Declaration!$I$4="German",Languages!D269,IF(Declaration!$I$4="Chinese",Languages!E269,IF(Declaration!$I$4="Japanese",Languages!F269,IF(Declaration!$I$4="Portugese",Languages!G269)))))))</f>
        <v>Germany</v>
      </c>
      <c r="C71" s="75" t="s">
        <v>1</v>
      </c>
      <c r="D71" s="92"/>
      <c r="G71" s="41" t="s">
        <v>2473</v>
      </c>
      <c r="H71" s="41" t="s">
        <v>3191</v>
      </c>
    </row>
    <row r="72" spans="2:8" x14ac:dyDescent="0.15">
      <c r="B72" s="41" t="str">
        <f>IF(Declaration!$I$4="English",Languages!A270,IF(Declaration!$I$4="French",Languages!B270,IF(Declaration!$I$4="Spanish",Languages!C270,IF(Declaration!$I$4="German",Languages!D270,IF(Declaration!$I$4="Chinese",Languages!E270,IF(Declaration!$I$4="Japanese",Languages!F270,IF(Declaration!$I$4="Portugese",Languages!G270)))))))</f>
        <v>Ghana</v>
      </c>
      <c r="C72" s="75" t="s">
        <v>1</v>
      </c>
      <c r="D72" s="92"/>
      <c r="G72" s="41" t="s">
        <v>2473</v>
      </c>
      <c r="H72" s="41" t="s">
        <v>3190</v>
      </c>
    </row>
    <row r="73" spans="2:8" x14ac:dyDescent="0.15">
      <c r="B73" s="41" t="str">
        <f>IF(Declaration!$I$4="English",Languages!A271,IF(Declaration!$I$4="French",Languages!B271,IF(Declaration!$I$4="Spanish",Languages!C271,IF(Declaration!$I$4="German",Languages!D271,IF(Declaration!$I$4="Chinese",Languages!E271,IF(Declaration!$I$4="Japanese",Languages!F271,IF(Declaration!$I$4="Portugese",Languages!G271)))))))</f>
        <v>Greece</v>
      </c>
      <c r="C73" s="75" t="s">
        <v>1</v>
      </c>
      <c r="D73" s="92"/>
      <c r="G73" s="41" t="s">
        <v>2473</v>
      </c>
      <c r="H73" s="41" t="s">
        <v>3190</v>
      </c>
    </row>
    <row r="74" spans="2:8" x14ac:dyDescent="0.15">
      <c r="B74" s="41" t="str">
        <f>IF(Declaration!$I$4="English",Languages!A272,IF(Declaration!$I$4="French",Languages!B272,IF(Declaration!$I$4="Spanish",Languages!C272,IF(Declaration!$I$4="German",Languages!D272,IF(Declaration!$I$4="Chinese",Languages!E272,IF(Declaration!$I$4="Japanese",Languages!F272,IF(Declaration!$I$4="Portugese",Languages!G272)))))))</f>
        <v>Grenada</v>
      </c>
      <c r="C74" s="75" t="s">
        <v>1</v>
      </c>
      <c r="D74" s="92"/>
      <c r="G74" s="41" t="s">
        <v>3232</v>
      </c>
      <c r="H74" s="41" t="s">
        <v>3191</v>
      </c>
    </row>
    <row r="75" spans="2:8" x14ac:dyDescent="0.15">
      <c r="B75" s="41" t="str">
        <f>IF(Declaration!$I$4="English",Languages!A273,IF(Declaration!$I$4="French",Languages!B273,IF(Declaration!$I$4="Spanish",Languages!C273,IF(Declaration!$I$4="German",Languages!D273,IF(Declaration!$I$4="Chinese",Languages!E273,IF(Declaration!$I$4="Japanese",Languages!F273,IF(Declaration!$I$4="Portugese",Languages!G273)))))))</f>
        <v>Guatemala</v>
      </c>
      <c r="C75" s="75" t="s">
        <v>1</v>
      </c>
      <c r="D75" s="92"/>
      <c r="G75" s="41" t="s">
        <v>2473</v>
      </c>
      <c r="H75" s="41" t="s">
        <v>3190</v>
      </c>
    </row>
    <row r="76" spans="2:8" x14ac:dyDescent="0.15">
      <c r="B76" s="41" t="str">
        <f>IF(Declaration!$I$4="English",Languages!A274,IF(Declaration!$I$4="French",Languages!B274,IF(Declaration!$I$4="Spanish",Languages!C274,IF(Declaration!$I$4="German",Languages!D274,IF(Declaration!$I$4="Chinese",Languages!E274,IF(Declaration!$I$4="Japanese",Languages!F274,IF(Declaration!$I$4="Portugese",Languages!G274)))))))</f>
        <v>Guinea</v>
      </c>
      <c r="C76" s="75" t="s">
        <v>1</v>
      </c>
      <c r="D76" s="92"/>
      <c r="G76" s="41" t="s">
        <v>2475</v>
      </c>
      <c r="H76" s="41" t="s">
        <v>3190</v>
      </c>
    </row>
    <row r="77" spans="2:8" x14ac:dyDescent="0.15">
      <c r="B77" s="41"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75" t="s">
        <v>1</v>
      </c>
      <c r="D77" s="92"/>
      <c r="G77" s="41" t="s">
        <v>2472</v>
      </c>
      <c r="H77" s="41" t="s">
        <v>3189</v>
      </c>
    </row>
    <row r="78" spans="2:8" x14ac:dyDescent="0.15">
      <c r="B78" s="41" t="str">
        <f>IF(Declaration!$I$4="English",Languages!A276,IF(Declaration!$I$4="French",Languages!B276,IF(Declaration!$I$4="Spanish",Languages!C276,IF(Declaration!$I$4="German",Languages!D276,IF(Declaration!$I$4="Chinese",Languages!E276,IF(Declaration!$I$4="Japanese",Languages!F276,IF(Declaration!$I$4="Portugese",Languages!G276)))))))</f>
        <v>Guyana</v>
      </c>
      <c r="C78" s="75" t="s">
        <v>1</v>
      </c>
      <c r="D78" s="92"/>
      <c r="G78" s="41" t="s">
        <v>2474</v>
      </c>
      <c r="H78" s="41" t="s">
        <v>3190</v>
      </c>
    </row>
    <row r="79" spans="2:8" x14ac:dyDescent="0.15">
      <c r="B79" s="41" t="str">
        <f>IF(Declaration!$I$4="English",Languages!A277,IF(Declaration!$I$4="French",Languages!B277,IF(Declaration!$I$4="Spanish",Languages!C277,IF(Declaration!$I$4="German",Languages!D277,IF(Declaration!$I$4="Chinese",Languages!E277,IF(Declaration!$I$4="Japanese",Languages!F277,IF(Declaration!$I$4="Portugese",Languages!G277)))))))</f>
        <v>Haiti</v>
      </c>
      <c r="C79" s="75" t="s">
        <v>1</v>
      </c>
      <c r="D79" s="92"/>
      <c r="G79" s="41" t="s">
        <v>2475</v>
      </c>
      <c r="H79" s="41" t="s">
        <v>3190</v>
      </c>
    </row>
    <row r="80" spans="2:8" x14ac:dyDescent="0.15">
      <c r="B80" s="41" t="str">
        <f>IF(Declaration!$I$4="English",Languages!A278,IF(Declaration!$I$4="French",Languages!B278,IF(Declaration!$I$4="Spanish",Languages!C278,IF(Declaration!$I$4="German",Languages!D278,IF(Declaration!$I$4="Chinese",Languages!E278,IF(Declaration!$I$4="Japanese",Languages!F278,IF(Declaration!$I$4="Portugese",Languages!G278)))))))</f>
        <v>Honduras</v>
      </c>
      <c r="C80" s="75" t="s">
        <v>1</v>
      </c>
      <c r="D80" s="92"/>
      <c r="G80" s="41" t="s">
        <v>2473</v>
      </c>
      <c r="H80" s="41" t="s">
        <v>3190</v>
      </c>
    </row>
    <row r="81" spans="2:8" x14ac:dyDescent="0.15">
      <c r="B81" s="41" t="str">
        <f>IF(Declaration!$I$4="English",Languages!A279,IF(Declaration!$I$4="French",Languages!B279,IF(Declaration!$I$4="Spanish",Languages!C279,IF(Declaration!$I$4="German",Languages!D279,IF(Declaration!$I$4="Chinese",Languages!E279,IF(Declaration!$I$4="Japanese",Languages!F279,IF(Declaration!$I$4="Portugese",Languages!G279)))))))</f>
        <v>Hong Kong</v>
      </c>
      <c r="C81" s="75" t="s">
        <v>1</v>
      </c>
      <c r="D81" s="92"/>
      <c r="G81" s="41" t="s">
        <v>2475</v>
      </c>
      <c r="H81" s="41" t="s">
        <v>3232</v>
      </c>
    </row>
    <row r="82" spans="2:8" x14ac:dyDescent="0.15">
      <c r="B82" s="41" t="str">
        <f>IF(Declaration!$I$4="English",Languages!A280,IF(Declaration!$I$4="French",Languages!B280,IF(Declaration!$I$4="Spanish",Languages!C280,IF(Declaration!$I$4="German",Languages!D280,IF(Declaration!$I$4="Chinese",Languages!E280,IF(Declaration!$I$4="Japanese",Languages!F280,IF(Declaration!$I$4="Portugese",Languages!G280)))))))</f>
        <v>Hungary</v>
      </c>
      <c r="C82" s="75" t="s">
        <v>1</v>
      </c>
      <c r="D82" s="92"/>
      <c r="G82" s="41" t="s">
        <v>2473</v>
      </c>
      <c r="H82" s="41" t="s">
        <v>3191</v>
      </c>
    </row>
    <row r="83" spans="2:8" x14ac:dyDescent="0.15">
      <c r="B83" s="41" t="str">
        <f>IF(Declaration!$I$4="English",Languages!A281,IF(Declaration!$I$4="French",Languages!B281,IF(Declaration!$I$4="Spanish",Languages!C281,IF(Declaration!$I$4="German",Languages!D281,IF(Declaration!$I$4="Chinese",Languages!E281,IF(Declaration!$I$4="Japanese",Languages!F281,IF(Declaration!$I$4="Portugese",Languages!G281)))))))</f>
        <v>Iceland</v>
      </c>
      <c r="C83" s="75" t="s">
        <v>1</v>
      </c>
      <c r="D83" s="92"/>
      <c r="G83" s="41" t="s">
        <v>2473</v>
      </c>
      <c r="H83" s="41" t="s">
        <v>3191</v>
      </c>
    </row>
    <row r="84" spans="2:8" x14ac:dyDescent="0.15">
      <c r="B84" s="41" t="str">
        <f>IF(Declaration!$I$4="English",Languages!A282,IF(Declaration!$I$4="French",Languages!B282,IF(Declaration!$I$4="Spanish",Languages!C282,IF(Declaration!$I$4="German",Languages!D282,IF(Declaration!$I$4="Chinese",Languages!E282,IF(Declaration!$I$4="Japanese",Languages!F282,IF(Declaration!$I$4="Portugese",Languages!G282)))))))</f>
        <v>India</v>
      </c>
      <c r="C84" s="75" t="s">
        <v>1</v>
      </c>
      <c r="D84" s="92"/>
      <c r="G84" s="41" t="s">
        <v>2473</v>
      </c>
      <c r="H84" s="41" t="s">
        <v>3190</v>
      </c>
    </row>
    <row r="85" spans="2:8" x14ac:dyDescent="0.15">
      <c r="B85" s="41" t="str">
        <f>IF(Declaration!$I$4="English",Languages!A283,IF(Declaration!$I$4="French",Languages!B283,IF(Declaration!$I$4="Spanish",Languages!C283,IF(Declaration!$I$4="German",Languages!D283,IF(Declaration!$I$4="Chinese",Languages!E283,IF(Declaration!$I$4="Japanese",Languages!F283,IF(Declaration!$I$4="Portugese",Languages!G283)))))))</f>
        <v>Indonesia</v>
      </c>
      <c r="C85" s="75" t="s">
        <v>1</v>
      </c>
      <c r="D85" s="92"/>
      <c r="G85" s="41" t="s">
        <v>2473</v>
      </c>
      <c r="H85" s="41" t="s">
        <v>3190</v>
      </c>
    </row>
    <row r="86" spans="2:8" x14ac:dyDescent="0.15">
      <c r="B86" s="41"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75" t="s">
        <v>1</v>
      </c>
      <c r="D86" s="92"/>
      <c r="G86" s="41" t="s">
        <v>2472</v>
      </c>
      <c r="H86" s="41" t="s">
        <v>3190</v>
      </c>
    </row>
    <row r="87" spans="2:8" x14ac:dyDescent="0.15">
      <c r="B87" s="41" t="str">
        <f>IF(Declaration!$I$4="English",Languages!A285,IF(Declaration!$I$4="French",Languages!B285,IF(Declaration!$I$4="Spanish",Languages!C285,IF(Declaration!$I$4="German",Languages!D285,IF(Declaration!$I$4="Chinese",Languages!E285,IF(Declaration!$I$4="Japanese",Languages!F285,IF(Declaration!$I$4="Portugese",Languages!G285)))))))</f>
        <v>Iraq</v>
      </c>
      <c r="C87" s="75" t="s">
        <v>1</v>
      </c>
      <c r="D87" s="92"/>
      <c r="G87" s="41" t="s">
        <v>2473</v>
      </c>
      <c r="H87" s="41" t="s">
        <v>3190</v>
      </c>
    </row>
    <row r="88" spans="2:8" x14ac:dyDescent="0.15">
      <c r="B88" s="41" t="str">
        <f>IF(Declaration!$I$4="English",Languages!A286,IF(Declaration!$I$4="French",Languages!B286,IF(Declaration!$I$4="Spanish",Languages!C286,IF(Declaration!$I$4="German",Languages!D286,IF(Declaration!$I$4="Chinese",Languages!E286,IF(Declaration!$I$4="Japanese",Languages!F286,IF(Declaration!$I$4="Portugese",Languages!G286)))))))</f>
        <v>Ireland</v>
      </c>
      <c r="C88" s="75" t="s">
        <v>1</v>
      </c>
      <c r="D88" s="92"/>
      <c r="G88" s="41" t="s">
        <v>2475</v>
      </c>
      <c r="H88" s="41" t="s">
        <v>3191</v>
      </c>
    </row>
    <row r="89" spans="2:8" x14ac:dyDescent="0.15">
      <c r="B89" s="41" t="str">
        <f>IF(Declaration!$I$4="English",Languages!A287,IF(Declaration!$I$4="French",Languages!B287,IF(Declaration!$I$4="Spanish",Languages!C287,IF(Declaration!$I$4="German",Languages!D287,IF(Declaration!$I$4="Chinese",Languages!E287,IF(Declaration!$I$4="Japanese",Languages!F287,IF(Declaration!$I$4="Portugese",Languages!G287)))))))</f>
        <v>Israel</v>
      </c>
      <c r="C89" s="75" t="s">
        <v>1</v>
      </c>
      <c r="D89" s="92"/>
      <c r="G89" s="41" t="s">
        <v>3265</v>
      </c>
      <c r="H89" s="41" t="s">
        <v>3191</v>
      </c>
    </row>
    <row r="90" spans="2:8" x14ac:dyDescent="0.15">
      <c r="B90" s="41" t="str">
        <f>IF(Declaration!$I$4="English",Languages!A288,IF(Declaration!$I$4="French",Languages!B288,IF(Declaration!$I$4="Spanish",Languages!C288,IF(Declaration!$I$4="German",Languages!D288,IF(Declaration!$I$4="Chinese",Languages!E288,IF(Declaration!$I$4="Japanese",Languages!F288,IF(Declaration!$I$4="Portugese",Languages!G288)))))))</f>
        <v>Italy</v>
      </c>
      <c r="C90" s="75" t="s">
        <v>1</v>
      </c>
      <c r="D90" s="92"/>
      <c r="G90" s="41" t="s">
        <v>2473</v>
      </c>
      <c r="H90" s="41" t="s">
        <v>3191</v>
      </c>
    </row>
    <row r="91" spans="2:8" x14ac:dyDescent="0.15">
      <c r="B91" s="41" t="str">
        <f>IF(Declaration!$I$4="English",Languages!A289,IF(Declaration!$I$4="French",Languages!B289,IF(Declaration!$I$4="Spanish",Languages!C289,IF(Declaration!$I$4="German",Languages!D289,IF(Declaration!$I$4="Chinese",Languages!E289,IF(Declaration!$I$4="Japanese",Languages!F289,IF(Declaration!$I$4="Portugese",Languages!G289)))))))</f>
        <v>Jamaica</v>
      </c>
      <c r="C91" s="75" t="s">
        <v>1</v>
      </c>
      <c r="D91" s="92"/>
      <c r="G91" s="41" t="s">
        <v>2473</v>
      </c>
      <c r="H91" s="41" t="s">
        <v>3190</v>
      </c>
    </row>
    <row r="92" spans="2:8" x14ac:dyDescent="0.15">
      <c r="B92" s="41" t="str">
        <f>IF(Declaration!$I$4="English",Languages!A290,IF(Declaration!$I$4="French",Languages!B290,IF(Declaration!$I$4="Spanish",Languages!C290,IF(Declaration!$I$4="German",Languages!D290,IF(Declaration!$I$4="Chinese",Languages!E290,IF(Declaration!$I$4="Japanese",Languages!F290,IF(Declaration!$I$4="Portugese",Languages!G290)))))))</f>
        <v>Japan</v>
      </c>
      <c r="C92" s="75" t="s">
        <v>1</v>
      </c>
      <c r="D92" s="92"/>
      <c r="G92" s="41" t="s">
        <v>2473</v>
      </c>
      <c r="H92" s="41" t="s">
        <v>3191</v>
      </c>
    </row>
    <row r="93" spans="2:8" x14ac:dyDescent="0.15">
      <c r="B93" s="41" t="str">
        <f>IF(Declaration!$I$4="English",Languages!A291,IF(Declaration!$I$4="French",Languages!B291,IF(Declaration!$I$4="Spanish",Languages!C291,IF(Declaration!$I$4="German",Languages!D291,IF(Declaration!$I$4="Chinese",Languages!E291,IF(Declaration!$I$4="Japanese",Languages!F291,IF(Declaration!$I$4="Portugese",Languages!G291)))))))</f>
        <v>Jordan</v>
      </c>
      <c r="C93" s="75" t="s">
        <v>1</v>
      </c>
      <c r="D93" s="92"/>
      <c r="G93" s="41" t="s">
        <v>3265</v>
      </c>
      <c r="H93" s="41" t="s">
        <v>3190</v>
      </c>
    </row>
    <row r="94" spans="2:8" x14ac:dyDescent="0.15">
      <c r="B94" s="41" t="str">
        <f>IF(Declaration!$I$4="English",Languages!A292,IF(Declaration!$I$4="French",Languages!B292,IF(Declaration!$I$4="Spanish",Languages!C292,IF(Declaration!$I$4="German",Languages!D292,IF(Declaration!$I$4="Chinese",Languages!E292,IF(Declaration!$I$4="Japanese",Languages!F292,IF(Declaration!$I$4="Portugese",Languages!G292)))))))</f>
        <v>Kazakhstan</v>
      </c>
      <c r="C94" s="75" t="s">
        <v>1</v>
      </c>
      <c r="D94" s="92"/>
      <c r="G94" s="41" t="s">
        <v>3265</v>
      </c>
      <c r="H94" s="41" t="s">
        <v>3190</v>
      </c>
    </row>
    <row r="95" spans="2:8" x14ac:dyDescent="0.15">
      <c r="B95" s="41" t="str">
        <f>IF(Declaration!$I$4="English",Languages!A293,IF(Declaration!$I$4="French",Languages!B293,IF(Declaration!$I$4="Spanish",Languages!C293,IF(Declaration!$I$4="German",Languages!D293,IF(Declaration!$I$4="Chinese",Languages!E293,IF(Declaration!$I$4="Japanese",Languages!F293,IF(Declaration!$I$4="Portugese",Languages!G293)))))))</f>
        <v>Kenya</v>
      </c>
      <c r="C95" s="75" t="s">
        <v>1</v>
      </c>
      <c r="D95" s="92"/>
      <c r="G95" s="41" t="s">
        <v>2473</v>
      </c>
      <c r="H95" s="41" t="s">
        <v>3190</v>
      </c>
    </row>
    <row r="96" spans="2:8" x14ac:dyDescent="0.15">
      <c r="B96" s="41" t="str">
        <f>IF(Declaration!$I$4="English",Languages!A294,IF(Declaration!$I$4="French",Languages!B294,IF(Declaration!$I$4="Spanish",Languages!C294,IF(Declaration!$I$4="German",Languages!D294,IF(Declaration!$I$4="Chinese",Languages!E294,IF(Declaration!$I$4="Japanese",Languages!F294,IF(Declaration!$I$4="Portugese",Languages!G294)))))))</f>
        <v>Kiribati</v>
      </c>
      <c r="C96" s="75" t="s">
        <v>1</v>
      </c>
      <c r="D96" s="92"/>
      <c r="G96" s="41" t="s">
        <v>3232</v>
      </c>
      <c r="H96" s="41" t="s">
        <v>3190</v>
      </c>
    </row>
    <row r="97" spans="2:8" x14ac:dyDescent="0.15">
      <c r="B97" s="41" t="str">
        <f>IF(Declaration!$I$4="English",Languages!A295,IF(Declaration!$I$4="French",Languages!B295,IF(Declaration!$I$4="Spanish",Languages!C295,IF(Declaration!$I$4="German",Languages!D295,IF(Declaration!$I$4="Chinese",Languages!E295,IF(Declaration!$I$4="Japanese",Languages!F295,IF(Declaration!$I$4="Portugese",Languages!G295)))))))</f>
        <v>Korea, North</v>
      </c>
      <c r="C97" s="75" t="s">
        <v>1</v>
      </c>
      <c r="D97" s="92"/>
      <c r="G97" s="41" t="s">
        <v>2472</v>
      </c>
      <c r="H97" s="41" t="s">
        <v>3190</v>
      </c>
    </row>
    <row r="98" spans="2:8" x14ac:dyDescent="0.15">
      <c r="B98" s="41" t="str">
        <f>IF(Declaration!$I$4="English",Languages!A296,IF(Declaration!$I$4="French",Languages!B296,IF(Declaration!$I$4="Spanish",Languages!C296,IF(Declaration!$I$4="German",Languages!D296,IF(Declaration!$I$4="Chinese",Languages!E296,IF(Declaration!$I$4="Japanese",Languages!F296,IF(Declaration!$I$4="Portugese",Languages!G296)))))))</f>
        <v>Korea, South</v>
      </c>
      <c r="C98" s="75" t="s">
        <v>1</v>
      </c>
      <c r="D98" s="92"/>
      <c r="G98" s="41" t="s">
        <v>2474</v>
      </c>
      <c r="H98" s="41" t="s">
        <v>3191</v>
      </c>
    </row>
    <row r="99" spans="2:8" x14ac:dyDescent="0.15">
      <c r="B99" s="41" t="str">
        <f>IF(Declaration!$I$4="English",Languages!A297,IF(Declaration!$I$4="French",Languages!B297,IF(Declaration!$I$4="Spanish",Languages!C297,IF(Declaration!$I$4="German",Languages!D297,IF(Declaration!$I$4="Chinese",Languages!E297,IF(Declaration!$I$4="Japanese",Languages!F297,IF(Declaration!$I$4="Portugese",Languages!G297)))))))</f>
        <v>Kosovo</v>
      </c>
      <c r="C99" s="75" t="s">
        <v>1</v>
      </c>
      <c r="D99" s="92"/>
      <c r="G99" s="41" t="s">
        <v>2473</v>
      </c>
      <c r="H99" s="41" t="s">
        <v>3190</v>
      </c>
    </row>
    <row r="100" spans="2:8" x14ac:dyDescent="0.15">
      <c r="B100" s="41" t="str">
        <f>IF(Declaration!$I$4="English",Languages!A298,IF(Declaration!$I$4="French",Languages!B298,IF(Declaration!$I$4="Spanish",Languages!C298,IF(Declaration!$I$4="German",Languages!D298,IF(Declaration!$I$4="Chinese",Languages!E298,IF(Declaration!$I$4="Japanese",Languages!F298,IF(Declaration!$I$4="Portugese",Languages!G298)))))))</f>
        <v>Kuwait</v>
      </c>
      <c r="C100" s="75" t="s">
        <v>1</v>
      </c>
      <c r="D100" s="92"/>
      <c r="G100" s="41" t="s">
        <v>2473</v>
      </c>
      <c r="H100" s="41" t="s">
        <v>3190</v>
      </c>
    </row>
    <row r="101" spans="2:8" x14ac:dyDescent="0.15">
      <c r="B101" s="41" t="str">
        <f>IF(Declaration!$I$4="English",Languages!A299,IF(Declaration!$I$4="French",Languages!B299,IF(Declaration!$I$4="Spanish",Languages!C299,IF(Declaration!$I$4="German",Languages!D299,IF(Declaration!$I$4="Chinese",Languages!E299,IF(Declaration!$I$4="Japanese",Languages!F299,IF(Declaration!$I$4="Portugese",Languages!G299)))))))</f>
        <v>Kyrgyzstan</v>
      </c>
      <c r="C101" s="75" t="s">
        <v>1</v>
      </c>
      <c r="D101" s="92"/>
      <c r="G101" s="41" t="s">
        <v>3265</v>
      </c>
      <c r="H101" s="41" t="s">
        <v>3190</v>
      </c>
    </row>
    <row r="102" spans="2:8" x14ac:dyDescent="0.15">
      <c r="B102" s="41"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75" t="s">
        <v>1</v>
      </c>
      <c r="D102" s="92"/>
      <c r="G102" s="41" t="s">
        <v>2473</v>
      </c>
      <c r="H102" s="41" t="s">
        <v>3190</v>
      </c>
    </row>
    <row r="103" spans="2:8" x14ac:dyDescent="0.15">
      <c r="B103" s="41" t="str">
        <f>IF(Declaration!$I$4="English",Languages!A301,IF(Declaration!$I$4="French",Languages!B301,IF(Declaration!$I$4="Spanish",Languages!C301,IF(Declaration!$I$4="German",Languages!D301,IF(Declaration!$I$4="Chinese",Languages!E301,IF(Declaration!$I$4="Japanese",Languages!F301,IF(Declaration!$I$4="Portugese",Languages!G301)))))))</f>
        <v>Latvia</v>
      </c>
      <c r="C103" s="75" t="s">
        <v>1</v>
      </c>
      <c r="D103" s="92"/>
      <c r="G103" s="41" t="s">
        <v>2473</v>
      </c>
      <c r="H103" s="41" t="s">
        <v>3191</v>
      </c>
    </row>
    <row r="104" spans="2:8" x14ac:dyDescent="0.15">
      <c r="B104" s="41" t="str">
        <f>IF(Declaration!$I$4="English",Languages!A302,IF(Declaration!$I$4="French",Languages!B302,IF(Declaration!$I$4="Spanish",Languages!C302,IF(Declaration!$I$4="German",Languages!D302,IF(Declaration!$I$4="Chinese",Languages!E302,IF(Declaration!$I$4="Japanese",Languages!F302,IF(Declaration!$I$4="Portugese",Languages!G302)))))))</f>
        <v>Lebanon</v>
      </c>
      <c r="C104" s="75" t="s">
        <v>1</v>
      </c>
      <c r="D104" s="92"/>
      <c r="G104" s="41" t="s">
        <v>2473</v>
      </c>
      <c r="H104" s="41" t="s">
        <v>3190</v>
      </c>
    </row>
    <row r="105" spans="2:8" x14ac:dyDescent="0.15">
      <c r="B105" s="41" t="str">
        <f>IF(Declaration!$I$4="English",Languages!A303,IF(Declaration!$I$4="French",Languages!B303,IF(Declaration!$I$4="Spanish",Languages!C303,IF(Declaration!$I$4="German",Languages!D303,IF(Declaration!$I$4="Chinese",Languages!E303,IF(Declaration!$I$4="Japanese",Languages!F303,IF(Declaration!$I$4="Portugese",Languages!G303)))))))</f>
        <v>Lesotho</v>
      </c>
      <c r="C105" s="75" t="s">
        <v>1</v>
      </c>
      <c r="D105" s="92"/>
      <c r="G105" s="41" t="s">
        <v>2475</v>
      </c>
      <c r="H105" s="41" t="s">
        <v>3190</v>
      </c>
    </row>
    <row r="106" spans="2:8" x14ac:dyDescent="0.15">
      <c r="B106" s="41" t="str">
        <f>IF(Declaration!$I$4="English",Languages!A304,IF(Declaration!$I$4="French",Languages!B304,IF(Declaration!$I$4="Spanish",Languages!C304,IF(Declaration!$I$4="German",Languages!D304,IF(Declaration!$I$4="Chinese",Languages!E304,IF(Declaration!$I$4="Japanese",Languages!F304,IF(Declaration!$I$4="Portugese",Languages!G304)))))))</f>
        <v>Liberia</v>
      </c>
      <c r="C106" s="75" t="s">
        <v>1</v>
      </c>
      <c r="D106" s="92"/>
      <c r="G106" s="41" t="s">
        <v>2475</v>
      </c>
      <c r="H106" s="41" t="s">
        <v>3190</v>
      </c>
    </row>
    <row r="107" spans="2:8" x14ac:dyDescent="0.15">
      <c r="B107" s="41" t="str">
        <f>IF(Declaration!$I$4="English",Languages!A305,IF(Declaration!$I$4="French",Languages!B305,IF(Declaration!$I$4="Spanish",Languages!C305,IF(Declaration!$I$4="German",Languages!D305,IF(Declaration!$I$4="Chinese",Languages!E305,IF(Declaration!$I$4="Japanese",Languages!F305,IF(Declaration!$I$4="Portugese",Languages!G305)))))))</f>
        <v>Libya</v>
      </c>
      <c r="C107" s="75" t="s">
        <v>1</v>
      </c>
      <c r="D107" s="92"/>
      <c r="G107" s="41" t="s">
        <v>2476</v>
      </c>
      <c r="H107" s="41" t="s">
        <v>3189</v>
      </c>
    </row>
    <row r="108" spans="2:8" x14ac:dyDescent="0.15">
      <c r="B108" s="41"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75" t="s">
        <v>1</v>
      </c>
      <c r="D108" s="92"/>
      <c r="G108" s="41" t="s">
        <v>3232</v>
      </c>
      <c r="H108" s="41" t="s">
        <v>3191</v>
      </c>
    </row>
    <row r="109" spans="2:8" x14ac:dyDescent="0.15">
      <c r="B109" s="41" t="str">
        <f>IF(Declaration!$I$4="English",Languages!A307,IF(Declaration!$I$4="French",Languages!B307,IF(Declaration!$I$4="Spanish",Languages!C307,IF(Declaration!$I$4="German",Languages!D307,IF(Declaration!$I$4="Chinese",Languages!E307,IF(Declaration!$I$4="Japanese",Languages!F307,IF(Declaration!$I$4="Portugese",Languages!G307)))))))</f>
        <v>Lithuania</v>
      </c>
      <c r="C109" s="75" t="s">
        <v>1</v>
      </c>
      <c r="D109" s="92"/>
      <c r="G109" s="41" t="s">
        <v>2474</v>
      </c>
      <c r="H109" s="41" t="s">
        <v>3191</v>
      </c>
    </row>
    <row r="110" spans="2:8" x14ac:dyDescent="0.15">
      <c r="B110" s="41" t="str">
        <f>IF(Declaration!$I$4="English",Languages!A308,IF(Declaration!$I$4="French",Languages!B308,IF(Declaration!$I$4="Spanish",Languages!C308,IF(Declaration!$I$4="German",Languages!D308,IF(Declaration!$I$4="Chinese",Languages!E308,IF(Declaration!$I$4="Japanese",Languages!F308,IF(Declaration!$I$4="Portugese",Languages!G308)))))))</f>
        <v>Luxembourg</v>
      </c>
      <c r="C110" s="75" t="s">
        <v>1</v>
      </c>
      <c r="D110" s="92"/>
      <c r="G110" s="41" t="s">
        <v>2474</v>
      </c>
      <c r="H110" s="41" t="s">
        <v>3191</v>
      </c>
    </row>
    <row r="111" spans="2:8" x14ac:dyDescent="0.15">
      <c r="B111" s="41" t="str">
        <f>IF(Declaration!$I$4="English",Languages!A309,IF(Declaration!$I$4="French",Languages!B309,IF(Declaration!$I$4="Spanish",Languages!C309,IF(Declaration!$I$4="German",Languages!D309,IF(Declaration!$I$4="Chinese",Languages!E309,IF(Declaration!$I$4="Japanese",Languages!F309,IF(Declaration!$I$4="Portugese",Languages!G309)))))))</f>
        <v>Macau</v>
      </c>
      <c r="C111" s="75" t="s">
        <v>1</v>
      </c>
      <c r="D111" s="92"/>
      <c r="G111" s="41" t="s">
        <v>2475</v>
      </c>
      <c r="H111" s="41" t="s">
        <v>3232</v>
      </c>
    </row>
    <row r="112" spans="2:8" x14ac:dyDescent="0.15">
      <c r="B112" s="41" t="str">
        <f>IF(Declaration!$I$4="English",Languages!A310,IF(Declaration!$I$4="French",Languages!B310,IF(Declaration!$I$4="Spanish",Languages!C310,IF(Declaration!$I$4="German",Languages!D310,IF(Declaration!$I$4="Chinese",Languages!E310,IF(Declaration!$I$4="Japanese",Languages!F310,IF(Declaration!$I$4="Portugese",Languages!G310)))))))</f>
        <v>Madagascar</v>
      </c>
      <c r="C112" s="75" t="s">
        <v>1</v>
      </c>
      <c r="D112" s="92"/>
      <c r="G112" s="41" t="s">
        <v>2473</v>
      </c>
      <c r="H112" s="41" t="s">
        <v>3190</v>
      </c>
    </row>
    <row r="113" spans="2:8" x14ac:dyDescent="0.15">
      <c r="B113" s="41" t="str">
        <f>IF(Declaration!$I$4="English",Languages!A311,IF(Declaration!$I$4="French",Languages!B311,IF(Declaration!$I$4="Spanish",Languages!C311,IF(Declaration!$I$4="German",Languages!D311,IF(Declaration!$I$4="Chinese",Languages!E311,IF(Declaration!$I$4="Japanese",Languages!F311,IF(Declaration!$I$4="Portugese",Languages!G311)))))))</f>
        <v>Malawi</v>
      </c>
      <c r="C113" s="75" t="s">
        <v>1</v>
      </c>
      <c r="D113" s="92"/>
      <c r="G113" s="41" t="s">
        <v>2473</v>
      </c>
      <c r="H113" s="41" t="s">
        <v>3190</v>
      </c>
    </row>
    <row r="114" spans="2:8" x14ac:dyDescent="0.15">
      <c r="B114" s="41" t="str">
        <f>IF(Declaration!$I$4="English",Languages!A312,IF(Declaration!$I$4="French",Languages!B312,IF(Declaration!$I$4="Spanish",Languages!C312,IF(Declaration!$I$4="German",Languages!D312,IF(Declaration!$I$4="Chinese",Languages!E312,IF(Declaration!$I$4="Japanese",Languages!F312,IF(Declaration!$I$4="Portugese",Languages!G312)))))))</f>
        <v>Malaysia</v>
      </c>
      <c r="C114" s="75" t="s">
        <v>1</v>
      </c>
      <c r="D114" s="92"/>
      <c r="G114" s="41" t="s">
        <v>2472</v>
      </c>
      <c r="H114" s="41" t="s">
        <v>3190</v>
      </c>
    </row>
    <row r="115" spans="2:8" x14ac:dyDescent="0.15">
      <c r="B115" s="41" t="str">
        <f>IF(Declaration!$I$4="English",Languages!A313,IF(Declaration!$I$4="French",Languages!B313,IF(Declaration!$I$4="Spanish",Languages!C313,IF(Declaration!$I$4="German",Languages!D313,IF(Declaration!$I$4="Chinese",Languages!E313,IF(Declaration!$I$4="Japanese",Languages!F313,IF(Declaration!$I$4="Portugese",Languages!G313)))))))</f>
        <v>Maldives</v>
      </c>
      <c r="C115" s="75" t="s">
        <v>1</v>
      </c>
      <c r="D115" s="92"/>
      <c r="G115" s="41" t="s">
        <v>3265</v>
      </c>
      <c r="H115" s="41" t="s">
        <v>3190</v>
      </c>
    </row>
    <row r="116" spans="2:8" x14ac:dyDescent="0.15">
      <c r="B116" s="41" t="str">
        <f>IF(Declaration!$I$4="English",Languages!A314,IF(Declaration!$I$4="French",Languages!B314,IF(Declaration!$I$4="Spanish",Languages!C314,IF(Declaration!$I$4="German",Languages!D314,IF(Declaration!$I$4="Chinese",Languages!E314,IF(Declaration!$I$4="Japanese",Languages!F314,IF(Declaration!$I$4="Portugese",Languages!G314)))))))</f>
        <v>Mali</v>
      </c>
      <c r="C116" s="75" t="s">
        <v>1</v>
      </c>
      <c r="D116" s="92"/>
      <c r="G116" s="41" t="s">
        <v>2475</v>
      </c>
      <c r="H116" s="41" t="s">
        <v>3190</v>
      </c>
    </row>
    <row r="117" spans="2:8" x14ac:dyDescent="0.15">
      <c r="B117" s="41" t="str">
        <f>IF(Declaration!$I$4="English",Languages!A315,IF(Declaration!$I$4="French",Languages!B315,IF(Declaration!$I$4="Spanish",Languages!C315,IF(Declaration!$I$4="German",Languages!D315,IF(Declaration!$I$4="Chinese",Languages!E315,IF(Declaration!$I$4="Japanese",Languages!F315,IF(Declaration!$I$4="Portugese",Languages!G315)))))))</f>
        <v>Malta</v>
      </c>
      <c r="C117" s="75" t="s">
        <v>1</v>
      </c>
      <c r="D117" s="92"/>
      <c r="G117" s="41" t="s">
        <v>2473</v>
      </c>
      <c r="H117" s="41" t="s">
        <v>3191</v>
      </c>
    </row>
    <row r="118" spans="2:8" x14ac:dyDescent="0.15">
      <c r="B118" s="41"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75" t="s">
        <v>1</v>
      </c>
      <c r="D118" s="92"/>
      <c r="G118" s="41" t="s">
        <v>2475</v>
      </c>
      <c r="H118" s="41" t="s">
        <v>3190</v>
      </c>
    </row>
    <row r="119" spans="2:8" x14ac:dyDescent="0.15">
      <c r="B119" s="41" t="str">
        <f>IF(Declaration!$I$4="English",Languages!A317,IF(Declaration!$I$4="French",Languages!B317,IF(Declaration!$I$4="Spanish",Languages!C317,IF(Declaration!$I$4="German",Languages!D317,IF(Declaration!$I$4="Chinese",Languages!E317,IF(Declaration!$I$4="Japanese",Languages!F317,IF(Declaration!$I$4="Portugese",Languages!G317)))))))</f>
        <v>Mauritania</v>
      </c>
      <c r="C119" s="75" t="s">
        <v>1</v>
      </c>
      <c r="D119" s="92"/>
      <c r="G119" s="41" t="s">
        <v>2475</v>
      </c>
      <c r="H119" s="41" t="s">
        <v>3190</v>
      </c>
    </row>
    <row r="120" spans="2:8" x14ac:dyDescent="0.15">
      <c r="B120" s="41" t="str">
        <f>IF(Declaration!$I$4="English",Languages!A318,IF(Declaration!$I$4="French",Languages!B318,IF(Declaration!$I$4="Spanish",Languages!C318,IF(Declaration!$I$4="German",Languages!D318,IF(Declaration!$I$4="Chinese",Languages!E318,IF(Declaration!$I$4="Japanese",Languages!F318,IF(Declaration!$I$4="Portugese",Languages!G318)))))))</f>
        <v>Mauritius</v>
      </c>
      <c r="C120" s="75" t="s">
        <v>1</v>
      </c>
      <c r="D120" s="92"/>
      <c r="G120" s="41" t="s">
        <v>2473</v>
      </c>
      <c r="H120" s="41" t="s">
        <v>3191</v>
      </c>
    </row>
    <row r="121" spans="2:8" x14ac:dyDescent="0.15">
      <c r="B121" s="41" t="str">
        <f>IF(Declaration!$I$4="English",Languages!A319,IF(Declaration!$I$4="French",Languages!B319,IF(Declaration!$I$4="Spanish",Languages!C319,IF(Declaration!$I$4="German",Languages!D319,IF(Declaration!$I$4="Chinese",Languages!E319,IF(Declaration!$I$4="Japanese",Languages!F319,IF(Declaration!$I$4="Portugese",Languages!G319)))))))</f>
        <v>Mexico</v>
      </c>
      <c r="C121" s="75" t="s">
        <v>1</v>
      </c>
      <c r="D121" s="92"/>
      <c r="G121" s="41" t="s">
        <v>2473</v>
      </c>
      <c r="H121" s="41" t="s">
        <v>3190</v>
      </c>
    </row>
    <row r="122" spans="2:8" x14ac:dyDescent="0.15">
      <c r="B122" s="41"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75" t="s">
        <v>1</v>
      </c>
      <c r="D122" s="92"/>
      <c r="G122" s="41" t="s">
        <v>2473</v>
      </c>
      <c r="H122" s="41" t="s">
        <v>3190</v>
      </c>
    </row>
    <row r="123" spans="2:8" x14ac:dyDescent="0.15">
      <c r="B123" s="41"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75" t="s">
        <v>1</v>
      </c>
      <c r="D123" s="92"/>
      <c r="G123" s="41" t="s">
        <v>2473</v>
      </c>
      <c r="H123" s="41" t="s">
        <v>3190</v>
      </c>
    </row>
    <row r="124" spans="2:8" x14ac:dyDescent="0.15">
      <c r="B124" s="41" t="str">
        <f>IF(Declaration!$I$4="English",Languages!A322,IF(Declaration!$I$4="French",Languages!B322,IF(Declaration!$I$4="Spanish",Languages!C322,IF(Declaration!$I$4="German",Languages!D322,IF(Declaration!$I$4="Chinese",Languages!E322,IF(Declaration!$I$4="Japanese",Languages!F322,IF(Declaration!$I$4="Portugese",Languages!G322)))))))</f>
        <v>Monaco</v>
      </c>
      <c r="C124" s="75" t="s">
        <v>1</v>
      </c>
      <c r="D124" s="92"/>
      <c r="G124" s="41" t="s">
        <v>3232</v>
      </c>
      <c r="H124" s="41" t="s">
        <v>3191</v>
      </c>
    </row>
    <row r="125" spans="2:8" x14ac:dyDescent="0.15">
      <c r="B125" s="41" t="str">
        <f>IF(Declaration!$I$4="English",Languages!A323,IF(Declaration!$I$4="French",Languages!B323,IF(Declaration!$I$4="Spanish",Languages!C323,IF(Declaration!$I$4="German",Languages!D323,IF(Declaration!$I$4="Chinese",Languages!E323,IF(Declaration!$I$4="Japanese",Languages!F323,IF(Declaration!$I$4="Portugese",Languages!G323)))))))</f>
        <v>Mongolia</v>
      </c>
      <c r="C125" s="75" t="s">
        <v>1</v>
      </c>
      <c r="D125" s="92"/>
      <c r="G125" s="41" t="s">
        <v>2473</v>
      </c>
      <c r="H125" s="41" t="s">
        <v>3190</v>
      </c>
    </row>
    <row r="126" spans="2:8" x14ac:dyDescent="0.15">
      <c r="B126" s="41" t="str">
        <f>IF(Declaration!$I$4="English",Languages!A324,IF(Declaration!$I$4="French",Languages!B324,IF(Declaration!$I$4="Spanish",Languages!C324,IF(Declaration!$I$4="German",Languages!D324,IF(Declaration!$I$4="Chinese",Languages!E324,IF(Declaration!$I$4="Japanese",Languages!F324,IF(Declaration!$I$4="Portugese",Languages!G324)))))))</f>
        <v>Montenegro</v>
      </c>
      <c r="C126" s="75" t="s">
        <v>1</v>
      </c>
      <c r="D126" s="92"/>
      <c r="G126" s="41" t="s">
        <v>2473</v>
      </c>
      <c r="H126" s="41" t="s">
        <v>3191</v>
      </c>
    </row>
    <row r="127" spans="2:8" x14ac:dyDescent="0.15">
      <c r="B127" s="41" t="str">
        <f>IF(Declaration!$I$4="English",Languages!A325,IF(Declaration!$I$4="French",Languages!B325,IF(Declaration!$I$4="Spanish",Languages!C325,IF(Declaration!$I$4="German",Languages!D325,IF(Declaration!$I$4="Chinese",Languages!E325,IF(Declaration!$I$4="Japanese",Languages!F325,IF(Declaration!$I$4="Portugese",Languages!G325)))))))</f>
        <v>Morocco</v>
      </c>
      <c r="C127" s="75" t="s">
        <v>1</v>
      </c>
      <c r="D127" s="92"/>
      <c r="G127" s="41" t="s">
        <v>2473</v>
      </c>
      <c r="H127" s="41" t="s">
        <v>3190</v>
      </c>
    </row>
    <row r="128" spans="2:8" x14ac:dyDescent="0.15">
      <c r="B128" s="41" t="str">
        <f>IF(Declaration!$I$4="English",Languages!A326,IF(Declaration!$I$4="French",Languages!B326,IF(Declaration!$I$4="Spanish",Languages!C326,IF(Declaration!$I$4="German",Languages!D326,IF(Declaration!$I$4="Chinese",Languages!E326,IF(Declaration!$I$4="Japanese",Languages!F326,IF(Declaration!$I$4="Portugese",Languages!G326)))))))</f>
        <v>Mozambique</v>
      </c>
      <c r="C128" s="75" t="s">
        <v>1</v>
      </c>
      <c r="D128" s="92"/>
      <c r="G128" s="41" t="s">
        <v>2473</v>
      </c>
      <c r="H128" s="41" t="s">
        <v>3190</v>
      </c>
    </row>
    <row r="129" spans="2:8" x14ac:dyDescent="0.15">
      <c r="B129" s="41" t="str">
        <f>IF(Declaration!$I$4="English",Languages!A327,IF(Declaration!$I$4="French",Languages!B327,IF(Declaration!$I$4="Spanish",Languages!C327,IF(Declaration!$I$4="German",Languages!D327,IF(Declaration!$I$4="Chinese",Languages!E327,IF(Declaration!$I$4="Japanese",Languages!F327,IF(Declaration!$I$4="Portugese",Languages!G327)))))))</f>
        <v>Myanmar</v>
      </c>
      <c r="C129" s="75" t="s">
        <v>1</v>
      </c>
      <c r="D129" s="92"/>
      <c r="G129" s="41" t="s">
        <v>2472</v>
      </c>
      <c r="H129" s="41" t="s">
        <v>3190</v>
      </c>
    </row>
    <row r="130" spans="2:8" x14ac:dyDescent="0.15">
      <c r="B130" s="41" t="str">
        <f>IF(Declaration!$I$4="English",Languages!A328,IF(Declaration!$I$4="French",Languages!B328,IF(Declaration!$I$4="Spanish",Languages!C328,IF(Declaration!$I$4="German",Languages!D328,IF(Declaration!$I$4="Chinese",Languages!E328,IF(Declaration!$I$4="Japanese",Languages!F328,IF(Declaration!$I$4="Portugese",Languages!G328)))))))</f>
        <v>Namibia</v>
      </c>
      <c r="C130" s="75" t="s">
        <v>1</v>
      </c>
      <c r="D130" s="92"/>
      <c r="G130" s="41" t="s">
        <v>2474</v>
      </c>
      <c r="H130" s="41" t="s">
        <v>3190</v>
      </c>
    </row>
    <row r="131" spans="2:8" x14ac:dyDescent="0.15">
      <c r="B131" s="41" t="str">
        <f>IF(Declaration!$I$4="English",Languages!A329,IF(Declaration!$I$4="French",Languages!B329,IF(Declaration!$I$4="Spanish",Languages!C329,IF(Declaration!$I$4="German",Languages!D329,IF(Declaration!$I$4="Chinese",Languages!E329,IF(Declaration!$I$4="Japanese",Languages!F329,IF(Declaration!$I$4="Portugese",Languages!G329)))))))</f>
        <v>Nauru</v>
      </c>
      <c r="C131" s="75" t="s">
        <v>1</v>
      </c>
      <c r="D131" s="92"/>
      <c r="G131" s="41" t="s">
        <v>3232</v>
      </c>
      <c r="H131" s="41" t="s">
        <v>3190</v>
      </c>
    </row>
    <row r="132" spans="2:8" x14ac:dyDescent="0.15">
      <c r="B132" s="41" t="str">
        <f>IF(Declaration!$I$4="English",Languages!A330,IF(Declaration!$I$4="French",Languages!B330,IF(Declaration!$I$4="Spanish",Languages!C330,IF(Declaration!$I$4="German",Languages!D330,IF(Declaration!$I$4="Chinese",Languages!E330,IF(Declaration!$I$4="Japanese",Languages!F330,IF(Declaration!$I$4="Portugese",Languages!G330)))))))</f>
        <v>Nepal</v>
      </c>
      <c r="C132" s="75" t="s">
        <v>1</v>
      </c>
      <c r="D132" s="92"/>
      <c r="G132" s="41" t="s">
        <v>2473</v>
      </c>
      <c r="H132" s="41" t="s">
        <v>3190</v>
      </c>
    </row>
    <row r="133" spans="2:8" x14ac:dyDescent="0.15">
      <c r="B133" s="41"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75" t="s">
        <v>1</v>
      </c>
      <c r="D133" s="92"/>
      <c r="G133" s="41" t="s">
        <v>2474</v>
      </c>
      <c r="H133" s="41" t="s">
        <v>3191</v>
      </c>
    </row>
    <row r="134" spans="2:8" x14ac:dyDescent="0.15">
      <c r="B134" s="41"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75" t="s">
        <v>1</v>
      </c>
      <c r="D134" s="92"/>
      <c r="G134" s="41" t="s">
        <v>3265</v>
      </c>
      <c r="H134" s="41" t="s">
        <v>3191</v>
      </c>
    </row>
    <row r="135" spans="2:8" x14ac:dyDescent="0.15">
      <c r="B135" s="41" t="str">
        <f>IF(Declaration!$I$4="English",Languages!A333,IF(Declaration!$I$4="French",Languages!B333,IF(Declaration!$I$4="Spanish",Languages!C333,IF(Declaration!$I$4="German",Languages!D333,IF(Declaration!$I$4="Chinese",Languages!E333,IF(Declaration!$I$4="Japanese",Languages!F333,IF(Declaration!$I$4="Portugese",Languages!G333)))))))</f>
        <v>Nicaragua</v>
      </c>
      <c r="C135" s="75" t="s">
        <v>1</v>
      </c>
      <c r="D135" s="92"/>
      <c r="G135" s="41" t="s">
        <v>2472</v>
      </c>
      <c r="H135" s="41" t="s">
        <v>3190</v>
      </c>
    </row>
    <row r="136" spans="2:8" x14ac:dyDescent="0.15">
      <c r="B136" s="41" t="str">
        <f>IF(Declaration!$I$4="English",Languages!A334,IF(Declaration!$I$4="French",Languages!B334,IF(Declaration!$I$4="Spanish",Languages!C334,IF(Declaration!$I$4="German",Languages!D334,IF(Declaration!$I$4="Chinese",Languages!E334,IF(Declaration!$I$4="Japanese",Languages!F334,IF(Declaration!$I$4="Portugese",Languages!G334)))))))</f>
        <v>Niger</v>
      </c>
      <c r="C136" s="75" t="s">
        <v>1</v>
      </c>
      <c r="D136" s="92"/>
      <c r="G136" s="41" t="s">
        <v>2473</v>
      </c>
      <c r="H136" s="41" t="s">
        <v>3189</v>
      </c>
    </row>
    <row r="137" spans="2:8" x14ac:dyDescent="0.15">
      <c r="B137" s="41" t="str">
        <f>IF(Declaration!$I$4="English",Languages!A335,IF(Declaration!$I$4="French",Languages!B335,IF(Declaration!$I$4="Spanish",Languages!C335,IF(Declaration!$I$4="German",Languages!D335,IF(Declaration!$I$4="Chinese",Languages!E335,IF(Declaration!$I$4="Japanese",Languages!F335,IF(Declaration!$I$4="Portugese",Languages!G335)))))))</f>
        <v>Nigeria</v>
      </c>
      <c r="C137" s="75" t="s">
        <v>1</v>
      </c>
      <c r="D137" s="92"/>
      <c r="G137" s="41" t="s">
        <v>3265</v>
      </c>
      <c r="H137" s="41" t="s">
        <v>3190</v>
      </c>
    </row>
    <row r="138" spans="2:8" x14ac:dyDescent="0.15">
      <c r="B138" s="41"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75" t="s">
        <v>1</v>
      </c>
      <c r="D138" s="92"/>
      <c r="G138" s="41" t="s">
        <v>2473</v>
      </c>
      <c r="H138" s="41" t="s">
        <v>3191</v>
      </c>
    </row>
    <row r="139" spans="2:8" x14ac:dyDescent="0.15">
      <c r="B139" s="41" t="str">
        <f>IF(Declaration!$I$4="English",Languages!A337,IF(Declaration!$I$4="French",Languages!B337,IF(Declaration!$I$4="Spanish",Languages!C337,IF(Declaration!$I$4="German",Languages!D337,IF(Declaration!$I$4="Chinese",Languages!E337,IF(Declaration!$I$4="Japanese",Languages!F337,IF(Declaration!$I$4="Portugese",Languages!G337)))))))</f>
        <v>Norway</v>
      </c>
      <c r="C139" s="75" t="s">
        <v>1</v>
      </c>
      <c r="D139" s="92"/>
      <c r="G139" s="41" t="s">
        <v>3265</v>
      </c>
      <c r="H139" s="41" t="s">
        <v>3191</v>
      </c>
    </row>
    <row r="140" spans="2:8" x14ac:dyDescent="0.15">
      <c r="B140" s="41" t="str">
        <f>IF(Declaration!$I$4="English",Languages!A338,IF(Declaration!$I$4="French",Languages!B338,IF(Declaration!$I$4="Spanish",Languages!C338,IF(Declaration!$I$4="German",Languages!D338,IF(Declaration!$I$4="Chinese",Languages!E338,IF(Declaration!$I$4="Japanese",Languages!F338,IF(Declaration!$I$4="Portugese",Languages!G338)))))))</f>
        <v>Oman</v>
      </c>
      <c r="C140" s="75" t="s">
        <v>1</v>
      </c>
      <c r="D140" s="92"/>
      <c r="G140" s="41" t="s">
        <v>2473</v>
      </c>
      <c r="H140" s="41" t="s">
        <v>3190</v>
      </c>
    </row>
    <row r="141" spans="2:8" x14ac:dyDescent="0.15">
      <c r="B141" s="41" t="str">
        <f>IF(Declaration!$I$4="English",Languages!A339,IF(Declaration!$I$4="French",Languages!B339,IF(Declaration!$I$4="Spanish",Languages!C339,IF(Declaration!$I$4="German",Languages!D339,IF(Declaration!$I$4="Chinese",Languages!E339,IF(Declaration!$I$4="Japanese",Languages!F339,IF(Declaration!$I$4="Portugese",Languages!G339)))))))</f>
        <v>Pakistan</v>
      </c>
      <c r="C141" s="75" t="s">
        <v>1</v>
      </c>
      <c r="D141" s="92"/>
      <c r="G141" s="41" t="s">
        <v>2475</v>
      </c>
      <c r="H141" s="41" t="s">
        <v>3190</v>
      </c>
    </row>
    <row r="142" spans="2:8" x14ac:dyDescent="0.15">
      <c r="B142" s="41" t="str">
        <f>IF(Declaration!$I$4="English",Languages!A340,IF(Declaration!$I$4="French",Languages!B340,IF(Declaration!$I$4="Spanish",Languages!C340,IF(Declaration!$I$4="German",Languages!D340,IF(Declaration!$I$4="Chinese",Languages!E340,IF(Declaration!$I$4="Japanese",Languages!F340,IF(Declaration!$I$4="Portugese",Languages!G340)))))))</f>
        <v>Palau</v>
      </c>
      <c r="C142" s="75" t="s">
        <v>1</v>
      </c>
      <c r="D142" s="92"/>
      <c r="G142" s="41" t="s">
        <v>2475</v>
      </c>
      <c r="H142" s="41" t="s">
        <v>3190</v>
      </c>
    </row>
    <row r="143" spans="2:8" x14ac:dyDescent="0.15">
      <c r="B143" s="41"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75" t="s">
        <v>1</v>
      </c>
      <c r="D143" s="92"/>
      <c r="G143" s="41" t="s">
        <v>3232</v>
      </c>
      <c r="H143" s="41" t="s">
        <v>3190</v>
      </c>
    </row>
    <row r="144" spans="2:8" x14ac:dyDescent="0.15">
      <c r="B144" s="41" t="str">
        <f>IF(Declaration!$I$4="English",Languages!A342,IF(Declaration!$I$4="French",Languages!B342,IF(Declaration!$I$4="Spanish",Languages!C342,IF(Declaration!$I$4="German",Languages!D342,IF(Declaration!$I$4="Chinese",Languages!E342,IF(Declaration!$I$4="Japanese",Languages!F342,IF(Declaration!$I$4="Portugese",Languages!G342)))))))</f>
        <v>Panama</v>
      </c>
      <c r="C144" s="75" t="s">
        <v>1</v>
      </c>
      <c r="D144" s="92"/>
      <c r="G144" s="41" t="s">
        <v>2473</v>
      </c>
      <c r="H144" s="41" t="s">
        <v>3191</v>
      </c>
    </row>
    <row r="145" spans="2:8" x14ac:dyDescent="0.15">
      <c r="B145" s="41"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75" t="s">
        <v>1</v>
      </c>
      <c r="D145" s="92"/>
      <c r="G145" s="41" t="s">
        <v>2475</v>
      </c>
      <c r="H145" s="41" t="s">
        <v>3189</v>
      </c>
    </row>
    <row r="146" spans="2:8" x14ac:dyDescent="0.15">
      <c r="B146" s="41" t="str">
        <f>IF(Declaration!$I$4="English",Languages!A344,IF(Declaration!$I$4="French",Languages!B344,IF(Declaration!$I$4="Spanish",Languages!C344,IF(Declaration!$I$4="German",Languages!D344,IF(Declaration!$I$4="Chinese",Languages!E344,IF(Declaration!$I$4="Japanese",Languages!F344,IF(Declaration!$I$4="Portugese",Languages!G344)))))))</f>
        <v>Paraguay</v>
      </c>
      <c r="C146" s="75" t="s">
        <v>1</v>
      </c>
      <c r="D146" s="92"/>
      <c r="G146" s="41" t="s">
        <v>2473</v>
      </c>
      <c r="H146" s="41" t="s">
        <v>3190</v>
      </c>
    </row>
    <row r="147" spans="2:8" x14ac:dyDescent="0.15">
      <c r="B147" s="41" t="str">
        <f>IF(Declaration!$I$4="English",Languages!A345,IF(Declaration!$I$4="French",Languages!B345,IF(Declaration!$I$4="Spanish",Languages!C345,IF(Declaration!$I$4="German",Languages!D345,IF(Declaration!$I$4="Chinese",Languages!E345,IF(Declaration!$I$4="Japanese",Languages!F345,IF(Declaration!$I$4="Portugese",Languages!G345)))))))</f>
        <v>Peru</v>
      </c>
      <c r="C147" s="75" t="s">
        <v>1</v>
      </c>
      <c r="D147" s="92"/>
      <c r="G147" s="41" t="s">
        <v>2473</v>
      </c>
      <c r="H147" s="41" t="s">
        <v>3190</v>
      </c>
    </row>
    <row r="148" spans="2:8" x14ac:dyDescent="0.15">
      <c r="B148" s="41"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75" t="s">
        <v>1</v>
      </c>
      <c r="D148" s="92"/>
      <c r="G148" s="41" t="s">
        <v>2474</v>
      </c>
      <c r="H148" s="41" t="s">
        <v>3190</v>
      </c>
    </row>
    <row r="149" spans="2:8" x14ac:dyDescent="0.15">
      <c r="B149" s="41" t="str">
        <f>IF(Declaration!$I$4="English",Languages!A347,IF(Declaration!$I$4="French",Languages!B347,IF(Declaration!$I$4="Spanish",Languages!C347,IF(Declaration!$I$4="German",Languages!D347,IF(Declaration!$I$4="Chinese",Languages!E347,IF(Declaration!$I$4="Japanese",Languages!F347,IF(Declaration!$I$4="Portugese",Languages!G347)))))))</f>
        <v>Poland</v>
      </c>
      <c r="C149" s="75" t="s">
        <v>1</v>
      </c>
      <c r="D149" s="92"/>
      <c r="G149" s="41" t="s">
        <v>2473</v>
      </c>
      <c r="H149" s="41" t="s">
        <v>3191</v>
      </c>
    </row>
    <row r="150" spans="2:8" x14ac:dyDescent="0.15">
      <c r="B150" s="41" t="str">
        <f>IF(Declaration!$I$4="English",Languages!A348,IF(Declaration!$I$4="French",Languages!B348,IF(Declaration!$I$4="Spanish",Languages!C348,IF(Declaration!$I$4="German",Languages!D348,IF(Declaration!$I$4="Chinese",Languages!E348,IF(Declaration!$I$4="Japanese",Languages!F348,IF(Declaration!$I$4="Portugese",Languages!G348)))))))</f>
        <v>Portugal</v>
      </c>
      <c r="C150" s="75" t="s">
        <v>1</v>
      </c>
      <c r="D150" s="92"/>
      <c r="G150" s="41" t="s">
        <v>3265</v>
      </c>
      <c r="H150" s="41" t="s">
        <v>3191</v>
      </c>
    </row>
    <row r="151" spans="2:8" x14ac:dyDescent="0.15">
      <c r="B151" s="41" t="str">
        <f>IF(Declaration!$I$4="English",Languages!A349,IF(Declaration!$I$4="French",Languages!B349,IF(Declaration!$I$4="Spanish",Languages!C349,IF(Declaration!$I$4="German",Languages!D349,IF(Declaration!$I$4="Chinese",Languages!E349,IF(Declaration!$I$4="Japanese",Languages!F349,IF(Declaration!$I$4="Portugese",Languages!G349)))))))</f>
        <v>Qatar</v>
      </c>
      <c r="C151" s="75" t="s">
        <v>1</v>
      </c>
      <c r="D151" s="92"/>
      <c r="G151" s="41" t="s">
        <v>2473</v>
      </c>
      <c r="H151" s="41" t="s">
        <v>3190</v>
      </c>
    </row>
    <row r="152" spans="2:8" x14ac:dyDescent="0.15">
      <c r="B152" s="41" t="str">
        <f>IF(Declaration!$I$4="English",Languages!A350,IF(Declaration!$I$4="French",Languages!B350,IF(Declaration!$I$4="Spanish",Languages!C350,IF(Declaration!$I$4="German",Languages!D350,IF(Declaration!$I$4="Chinese",Languages!E350,IF(Declaration!$I$4="Japanese",Languages!F350,IF(Declaration!$I$4="Portugese",Languages!G350)))))))</f>
        <v>Romania</v>
      </c>
      <c r="C152" s="75" t="s">
        <v>1</v>
      </c>
      <c r="D152" s="92"/>
      <c r="G152" s="41" t="s">
        <v>2475</v>
      </c>
      <c r="H152" s="41" t="s">
        <v>3191</v>
      </c>
    </row>
    <row r="153" spans="2:8" x14ac:dyDescent="0.15">
      <c r="B153" s="41"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75" t="s">
        <v>1</v>
      </c>
      <c r="D153" s="92"/>
      <c r="G153" s="41" t="s">
        <v>2472</v>
      </c>
      <c r="H153" s="41" t="s">
        <v>3191</v>
      </c>
    </row>
    <row r="154" spans="2:8" x14ac:dyDescent="0.15">
      <c r="B154" s="41" t="str">
        <f>IF(Declaration!$I$4="English",Languages!A352,IF(Declaration!$I$4="French",Languages!B352,IF(Declaration!$I$4="Spanish",Languages!C352,IF(Declaration!$I$4="German",Languages!D352,IF(Declaration!$I$4="Chinese",Languages!E352,IF(Declaration!$I$4="Japanese",Languages!F352,IF(Declaration!$I$4="Portugese",Languages!G352)))))))</f>
        <v>Rwanda</v>
      </c>
      <c r="C154" s="75" t="s">
        <v>1</v>
      </c>
      <c r="D154" s="92"/>
      <c r="G154" s="41" t="s">
        <v>2473</v>
      </c>
      <c r="H154" s="41" t="s">
        <v>3190</v>
      </c>
    </row>
    <row r="155" spans="2:8" x14ac:dyDescent="0.15">
      <c r="B155" s="41"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75" t="s">
        <v>1</v>
      </c>
      <c r="D155" s="92"/>
      <c r="G155" s="41" t="s">
        <v>3232</v>
      </c>
      <c r="H155" s="41" t="s">
        <v>3190</v>
      </c>
    </row>
    <row r="156" spans="2:8" x14ac:dyDescent="0.15">
      <c r="B156" s="41"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75" t="s">
        <v>1</v>
      </c>
      <c r="D156" s="92"/>
      <c r="G156" s="41" t="s">
        <v>2473</v>
      </c>
      <c r="H156" s="41" t="s">
        <v>3190</v>
      </c>
    </row>
    <row r="157" spans="2:8" x14ac:dyDescent="0.15">
      <c r="B157" s="41"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75" t="s">
        <v>1</v>
      </c>
      <c r="D157" s="92"/>
      <c r="G157" s="41" t="s">
        <v>2473</v>
      </c>
      <c r="H157" s="41" t="s">
        <v>3191</v>
      </c>
    </row>
    <row r="158" spans="2:8" x14ac:dyDescent="0.15">
      <c r="B158" s="41" t="str">
        <f>IF(Declaration!$I$4="English",Languages!A356,IF(Declaration!$I$4="French",Languages!B356,IF(Declaration!$I$4="Spanish",Languages!C356,IF(Declaration!$I$4="German",Languages!D356,IF(Declaration!$I$4="Chinese",Languages!E356,IF(Declaration!$I$4="Japanese",Languages!F356,IF(Declaration!$I$4="Portugese",Languages!G356)))))))</f>
        <v>Samoa</v>
      </c>
      <c r="C158" s="75" t="s">
        <v>1</v>
      </c>
      <c r="D158" s="92"/>
      <c r="G158" s="41" t="s">
        <v>3232</v>
      </c>
      <c r="H158" s="41" t="s">
        <v>3190</v>
      </c>
    </row>
    <row r="159" spans="2:8" x14ac:dyDescent="0.15">
      <c r="B159" s="41" t="str">
        <f>IF(Declaration!$I$4="English",Languages!A357,IF(Declaration!$I$4="French",Languages!B357,IF(Declaration!$I$4="Spanish",Languages!C357,IF(Declaration!$I$4="German",Languages!D357,IF(Declaration!$I$4="Chinese",Languages!E357,IF(Declaration!$I$4="Japanese",Languages!F357,IF(Declaration!$I$4="Portugese",Languages!G357)))))))</f>
        <v>San Marino</v>
      </c>
      <c r="C159" s="75" t="s">
        <v>1</v>
      </c>
      <c r="D159" s="92"/>
      <c r="G159" s="41" t="s">
        <v>3232</v>
      </c>
      <c r="H159" s="41" t="s">
        <v>3190</v>
      </c>
    </row>
    <row r="160" spans="2:8" x14ac:dyDescent="0.15">
      <c r="B160" s="41"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75" t="s">
        <v>1</v>
      </c>
      <c r="D160" s="92"/>
      <c r="G160" s="41" t="s">
        <v>3232</v>
      </c>
      <c r="H160" s="41" t="s">
        <v>3190</v>
      </c>
    </row>
    <row r="161" spans="2:8" x14ac:dyDescent="0.15">
      <c r="B161" s="41"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75" t="s">
        <v>1</v>
      </c>
      <c r="D161" s="92"/>
      <c r="G161" s="41" t="s">
        <v>3265</v>
      </c>
      <c r="H161" s="41" t="s">
        <v>3190</v>
      </c>
    </row>
    <row r="162" spans="2:8" x14ac:dyDescent="0.15">
      <c r="B162" s="41" t="str">
        <f>IF(Declaration!$I$4="English",Languages!A360,IF(Declaration!$I$4="French",Languages!B360,IF(Declaration!$I$4="Spanish",Languages!C360,IF(Declaration!$I$4="German",Languages!D360,IF(Declaration!$I$4="Chinese",Languages!E360,IF(Declaration!$I$4="Japanese",Languages!F360,IF(Declaration!$I$4="Portugese",Languages!G360)))))))</f>
        <v>Senegal</v>
      </c>
      <c r="C162" s="75" t="s">
        <v>1</v>
      </c>
      <c r="D162" s="92"/>
      <c r="G162" s="41" t="s">
        <v>2475</v>
      </c>
      <c r="H162" s="41" t="s">
        <v>3190</v>
      </c>
    </row>
    <row r="163" spans="2:8" x14ac:dyDescent="0.15">
      <c r="B163" s="41" t="str">
        <f>IF(Declaration!$I$4="English",Languages!A361,IF(Declaration!$I$4="French",Languages!B361,IF(Declaration!$I$4="Spanish",Languages!C361,IF(Declaration!$I$4="German",Languages!D361,IF(Declaration!$I$4="Chinese",Languages!E361,IF(Declaration!$I$4="Japanese",Languages!F361,IF(Declaration!$I$4="Portugese",Languages!G361)))))))</f>
        <v>Serbia</v>
      </c>
      <c r="C163" s="75" t="s">
        <v>1</v>
      </c>
      <c r="D163" s="92"/>
      <c r="G163" s="41" t="s">
        <v>2473</v>
      </c>
      <c r="H163" s="41" t="s">
        <v>3190</v>
      </c>
    </row>
    <row r="164" spans="2:8" x14ac:dyDescent="0.15">
      <c r="B164" s="41" t="str">
        <f>IF(Declaration!$I$4="English",Languages!A362,IF(Declaration!$I$4="French",Languages!B362,IF(Declaration!$I$4="Spanish",Languages!C362,IF(Declaration!$I$4="German",Languages!D362,IF(Declaration!$I$4="Chinese",Languages!E362,IF(Declaration!$I$4="Japanese",Languages!F362,IF(Declaration!$I$4="Portugese",Languages!G362)))))))</f>
        <v>Seychelles</v>
      </c>
      <c r="C164" s="75" t="s">
        <v>1</v>
      </c>
      <c r="D164" s="92"/>
      <c r="G164" s="41" t="s">
        <v>3265</v>
      </c>
      <c r="H164" s="41" t="s">
        <v>3190</v>
      </c>
    </row>
    <row r="165" spans="2:8" x14ac:dyDescent="0.15">
      <c r="B165" s="41"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75" t="s">
        <v>1</v>
      </c>
      <c r="D165" s="92"/>
      <c r="G165" s="41" t="s">
        <v>2473</v>
      </c>
      <c r="H165" s="41" t="s">
        <v>3190</v>
      </c>
    </row>
    <row r="166" spans="2:8" x14ac:dyDescent="0.15">
      <c r="B166" s="41" t="str">
        <f>IF(Declaration!$I$4="English",Languages!A364,IF(Declaration!$I$4="French",Languages!B364,IF(Declaration!$I$4="Spanish",Languages!C364,IF(Declaration!$I$4="German",Languages!D364,IF(Declaration!$I$4="Chinese",Languages!E364,IF(Declaration!$I$4="Japanese",Languages!F364,IF(Declaration!$I$4="Portugese",Languages!G364)))))))</f>
        <v>Singapore</v>
      </c>
      <c r="C166" s="75" t="s">
        <v>1</v>
      </c>
      <c r="D166" s="92"/>
      <c r="G166" s="41" t="s">
        <v>2474</v>
      </c>
      <c r="H166" s="41" t="s">
        <v>3190</v>
      </c>
    </row>
    <row r="167" spans="2:8" x14ac:dyDescent="0.15">
      <c r="B167" s="41" t="str">
        <f>IF(Declaration!$I$4="English",Languages!A365,IF(Declaration!$I$4="French",Languages!B365,IF(Declaration!$I$4="Spanish",Languages!C365,IF(Declaration!$I$4="German",Languages!D365,IF(Declaration!$I$4="Chinese",Languages!E365,IF(Declaration!$I$4="Japanese",Languages!F365,IF(Declaration!$I$4="Portugese",Languages!G365)))))))</f>
        <v>Slovakia</v>
      </c>
      <c r="C167" s="75" t="s">
        <v>1</v>
      </c>
      <c r="D167" s="92"/>
      <c r="G167" s="41" t="s">
        <v>2473</v>
      </c>
      <c r="H167" s="41" t="s">
        <v>3191</v>
      </c>
    </row>
    <row r="168" spans="2:8" x14ac:dyDescent="0.15">
      <c r="B168" s="41" t="str">
        <f>IF(Declaration!$I$4="English",Languages!A366,IF(Declaration!$I$4="French",Languages!B366,IF(Declaration!$I$4="Spanish",Languages!C366,IF(Declaration!$I$4="German",Languages!D366,IF(Declaration!$I$4="Chinese",Languages!E366,IF(Declaration!$I$4="Japanese",Languages!F366,IF(Declaration!$I$4="Portugese",Languages!G366)))))))</f>
        <v>Slovenia</v>
      </c>
      <c r="C168" s="75" t="s">
        <v>1</v>
      </c>
      <c r="D168" s="92"/>
      <c r="G168" s="41" t="s">
        <v>2474</v>
      </c>
      <c r="H168" s="41" t="s">
        <v>3191</v>
      </c>
    </row>
    <row r="169" spans="2:8" x14ac:dyDescent="0.15">
      <c r="B169" s="41"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75" t="s">
        <v>1</v>
      </c>
      <c r="D169" s="92"/>
      <c r="G169" s="41" t="s">
        <v>2473</v>
      </c>
      <c r="H169" s="41" t="s">
        <v>3190</v>
      </c>
    </row>
    <row r="170" spans="2:8" x14ac:dyDescent="0.15">
      <c r="B170" s="41" t="str">
        <f>IF(Declaration!$I$4="English",Languages!A368,IF(Declaration!$I$4="French",Languages!B368,IF(Declaration!$I$4="Spanish",Languages!C368,IF(Declaration!$I$4="German",Languages!D368,IF(Declaration!$I$4="Chinese",Languages!E368,IF(Declaration!$I$4="Japanese",Languages!F368,IF(Declaration!$I$4="Portugese",Languages!G368)))))))</f>
        <v>Somalia</v>
      </c>
      <c r="C170" s="75" t="s">
        <v>1</v>
      </c>
      <c r="D170" s="92"/>
      <c r="G170" s="41" t="s">
        <v>2476</v>
      </c>
      <c r="H170" s="41" t="s">
        <v>3189</v>
      </c>
    </row>
    <row r="171" spans="2:8" x14ac:dyDescent="0.15">
      <c r="B171" s="41"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75" t="s">
        <v>1</v>
      </c>
      <c r="D171" s="92"/>
      <c r="G171" s="41" t="s">
        <v>2475</v>
      </c>
      <c r="H171" s="41" t="s">
        <v>3190</v>
      </c>
    </row>
    <row r="172" spans="2:8" x14ac:dyDescent="0.15">
      <c r="B172" s="41"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75" t="s">
        <v>1</v>
      </c>
      <c r="D172" s="92"/>
      <c r="G172" s="41" t="s">
        <v>2472</v>
      </c>
      <c r="H172" s="41" t="s">
        <v>3189</v>
      </c>
    </row>
    <row r="173" spans="2:8" x14ac:dyDescent="0.15">
      <c r="B173" s="41" t="str">
        <f>IF(Declaration!$I$4="English",Languages!A371,IF(Declaration!$I$4="French",Languages!B371,IF(Declaration!$I$4="Spanish",Languages!C371,IF(Declaration!$I$4="German",Languages!D371,IF(Declaration!$I$4="Chinese",Languages!E371,IF(Declaration!$I$4="Japanese",Languages!F371,IF(Declaration!$I$4="Portugese",Languages!G371)))))))</f>
        <v>Spain</v>
      </c>
      <c r="C173" s="75" t="s">
        <v>1</v>
      </c>
      <c r="D173" s="92"/>
      <c r="G173" s="41" t="s">
        <v>2474</v>
      </c>
      <c r="H173" s="41" t="s">
        <v>3191</v>
      </c>
    </row>
    <row r="174" spans="2:8" x14ac:dyDescent="0.15">
      <c r="B174" s="41" t="str">
        <f>IF(Declaration!$I$4="English",Languages!A372,IF(Declaration!$I$4="French",Languages!B372,IF(Declaration!$I$4="Spanish",Languages!C372,IF(Declaration!$I$4="German",Languages!D372,IF(Declaration!$I$4="Chinese",Languages!E372,IF(Declaration!$I$4="Japanese",Languages!F372,IF(Declaration!$I$4="Portugese",Languages!G372)))))))</f>
        <v>Sri Lanka</v>
      </c>
      <c r="C174" s="75" t="s">
        <v>1</v>
      </c>
      <c r="D174" s="92"/>
      <c r="G174" s="41" t="s">
        <v>2475</v>
      </c>
      <c r="H174" s="41" t="s">
        <v>3190</v>
      </c>
    </row>
    <row r="175" spans="2:8" x14ac:dyDescent="0.15">
      <c r="B175" s="41" t="str">
        <f>IF(Declaration!$I$4="English",Languages!A373,IF(Declaration!$I$4="French",Languages!B373,IF(Declaration!$I$4="Spanish",Languages!C373,IF(Declaration!$I$4="German",Languages!D373,IF(Declaration!$I$4="Chinese",Languages!E373,IF(Declaration!$I$4="Japanese",Languages!F373,IF(Declaration!$I$4="Portugese",Languages!G373)))))))</f>
        <v>St. Maarten</v>
      </c>
      <c r="C175" s="75" t="s">
        <v>1</v>
      </c>
      <c r="D175" s="92"/>
      <c r="G175" s="41" t="s">
        <v>2475</v>
      </c>
      <c r="H175" s="41" t="s">
        <v>3232</v>
      </c>
    </row>
    <row r="176" spans="2:8" x14ac:dyDescent="0.15">
      <c r="B176" s="41" t="str">
        <f>IF(Declaration!$I$4="English",Languages!A374,IF(Declaration!$I$4="French",Languages!B374,IF(Declaration!$I$4="Spanish",Languages!C374,IF(Declaration!$I$4="German",Languages!D374,IF(Declaration!$I$4="Chinese",Languages!E374,IF(Declaration!$I$4="Japanese",Languages!F374,IF(Declaration!$I$4="Portugese",Languages!G374)))))))</f>
        <v>Sudan</v>
      </c>
      <c r="C176" s="75" t="s">
        <v>1</v>
      </c>
      <c r="D176" s="92"/>
      <c r="G176" s="41" t="s">
        <v>2475</v>
      </c>
      <c r="H176" s="41" t="s">
        <v>3190</v>
      </c>
    </row>
    <row r="177" spans="2:8" x14ac:dyDescent="0.15">
      <c r="B177" s="41" t="str">
        <f>IF(Declaration!$I$4="English",Languages!A375,IF(Declaration!$I$4="French",Languages!B375,IF(Declaration!$I$4="Spanish",Languages!C375,IF(Declaration!$I$4="German",Languages!D375,IF(Declaration!$I$4="Chinese",Languages!E375,IF(Declaration!$I$4="Japanese",Languages!F375,IF(Declaration!$I$4="Portugese",Languages!G375)))))))</f>
        <v>Suriname</v>
      </c>
      <c r="C177" s="75" t="s">
        <v>1</v>
      </c>
      <c r="D177" s="92"/>
      <c r="G177" s="41" t="s">
        <v>2473</v>
      </c>
      <c r="H177" s="41" t="s">
        <v>3190</v>
      </c>
    </row>
    <row r="178" spans="2:8" x14ac:dyDescent="0.15">
      <c r="B178" s="41" t="str">
        <f>IF(Declaration!$I$4="English",Languages!A376,IF(Declaration!$I$4="French",Languages!B376,IF(Declaration!$I$4="Spanish",Languages!C376,IF(Declaration!$I$4="German",Languages!D376,IF(Declaration!$I$4="Chinese",Languages!E376,IF(Declaration!$I$4="Japanese",Languages!F376,IF(Declaration!$I$4="Portugese",Languages!G376)))))))</f>
        <v>Sweden</v>
      </c>
      <c r="C178" s="75" t="s">
        <v>1</v>
      </c>
      <c r="D178" s="92"/>
      <c r="G178" s="41" t="s">
        <v>2474</v>
      </c>
      <c r="H178" s="41" t="s">
        <v>3191</v>
      </c>
    </row>
    <row r="179" spans="2:8" x14ac:dyDescent="0.15">
      <c r="B179" s="41"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75" t="s">
        <v>1</v>
      </c>
      <c r="D179" s="92"/>
      <c r="G179" s="41" t="s">
        <v>2475</v>
      </c>
      <c r="H179" s="41" t="s">
        <v>3191</v>
      </c>
    </row>
    <row r="180" spans="2:8" x14ac:dyDescent="0.15">
      <c r="B180" s="41"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75" t="s">
        <v>1</v>
      </c>
      <c r="D180" s="92"/>
      <c r="G180" s="41" t="s">
        <v>2472</v>
      </c>
      <c r="H180" s="41" t="s">
        <v>3190</v>
      </c>
    </row>
    <row r="181" spans="2:8" x14ac:dyDescent="0.15">
      <c r="B181" s="41" t="str">
        <f>IF(Declaration!$I$4="English",Languages!A379,IF(Declaration!$I$4="French",Languages!B379,IF(Declaration!$I$4="Spanish",Languages!C379,IF(Declaration!$I$4="German",Languages!D379,IF(Declaration!$I$4="Chinese",Languages!E379,IF(Declaration!$I$4="Japanese",Languages!F379,IF(Declaration!$I$4="Portugese",Languages!G379)))))))</f>
        <v>Taiwan</v>
      </c>
      <c r="C181" s="75" t="s">
        <v>1</v>
      </c>
      <c r="D181" s="92"/>
      <c r="G181" s="41" t="s">
        <v>2474</v>
      </c>
      <c r="H181" s="41" t="s">
        <v>3232</v>
      </c>
    </row>
    <row r="182" spans="2:8" x14ac:dyDescent="0.15">
      <c r="B182" s="41" t="str">
        <f>IF(Declaration!$I$4="English",Languages!A380,IF(Declaration!$I$4="French",Languages!B380,IF(Declaration!$I$4="Spanish",Languages!C380,IF(Declaration!$I$4="German",Languages!D380,IF(Declaration!$I$4="Chinese",Languages!E380,IF(Declaration!$I$4="Japanese",Languages!F380,IF(Declaration!$I$4="Portugese",Languages!G380)))))))</f>
        <v>Tajikistan</v>
      </c>
      <c r="C182" s="75" t="s">
        <v>1</v>
      </c>
      <c r="D182" s="92"/>
      <c r="G182" s="41" t="s">
        <v>2473</v>
      </c>
      <c r="H182" s="41" t="s">
        <v>3190</v>
      </c>
    </row>
    <row r="183" spans="2:8" x14ac:dyDescent="0.15">
      <c r="B183" s="41"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75" t="s">
        <v>1</v>
      </c>
      <c r="D183" s="92"/>
      <c r="G183" s="41" t="s">
        <v>2475</v>
      </c>
      <c r="H183" s="41" t="s">
        <v>3190</v>
      </c>
    </row>
    <row r="184" spans="2:8" x14ac:dyDescent="0.15">
      <c r="B184" s="41" t="str">
        <f>IF(Declaration!$I$4="English",Languages!A382,IF(Declaration!$I$4="French",Languages!B382,IF(Declaration!$I$4="Spanish",Languages!C382,IF(Declaration!$I$4="German",Languages!D382,IF(Declaration!$I$4="Chinese",Languages!E382,IF(Declaration!$I$4="Japanese",Languages!F382,IF(Declaration!$I$4="Portugese",Languages!G382)))))))</f>
        <v>Thailand</v>
      </c>
      <c r="C184" s="75" t="s">
        <v>1</v>
      </c>
      <c r="D184" s="92"/>
      <c r="G184" s="41" t="s">
        <v>2475</v>
      </c>
      <c r="H184" s="41" t="s">
        <v>3190</v>
      </c>
    </row>
    <row r="185" spans="2:8" x14ac:dyDescent="0.15">
      <c r="B185" s="41" t="str">
        <f>IF(Declaration!$I$4="English",Languages!A383,IF(Declaration!$I$4="French",Languages!B383,IF(Declaration!$I$4="Spanish",Languages!C383,IF(Declaration!$I$4="German",Languages!D383,IF(Declaration!$I$4="Chinese",Languages!E383,IF(Declaration!$I$4="Japanese",Languages!F383,IF(Declaration!$I$4="Portugese",Languages!G383)))))))</f>
        <v>Timor-Leste</v>
      </c>
      <c r="C185" s="75" t="s">
        <v>1</v>
      </c>
      <c r="D185" s="92"/>
      <c r="G185" s="41" t="s">
        <v>2475</v>
      </c>
      <c r="H185" s="41" t="s">
        <v>3190</v>
      </c>
    </row>
    <row r="186" spans="2:8" x14ac:dyDescent="0.15">
      <c r="B186" s="41" t="str">
        <f>IF(Declaration!$I$4="English",Languages!A384,IF(Declaration!$I$4="French",Languages!B384,IF(Declaration!$I$4="Spanish",Languages!C384,IF(Declaration!$I$4="German",Languages!D384,IF(Declaration!$I$4="Chinese",Languages!E384,IF(Declaration!$I$4="Japanese",Languages!F384,IF(Declaration!$I$4="Portugese",Languages!G384)))))))</f>
        <v>Togo</v>
      </c>
      <c r="C186" s="75" t="s">
        <v>1</v>
      </c>
      <c r="D186" s="92"/>
      <c r="G186" s="41" t="s">
        <v>2473</v>
      </c>
      <c r="H186" s="41" t="s">
        <v>3190</v>
      </c>
    </row>
    <row r="187" spans="2:8" x14ac:dyDescent="0.15">
      <c r="B187" s="41" t="str">
        <f>IF(Declaration!$I$4="English",Languages!A385,IF(Declaration!$I$4="French",Languages!B385,IF(Declaration!$I$4="Spanish",Languages!C385,IF(Declaration!$I$4="German",Languages!D385,IF(Declaration!$I$4="Chinese",Languages!E385,IF(Declaration!$I$4="Japanese",Languages!F385,IF(Declaration!$I$4="Portugese",Languages!G385)))))))</f>
        <v>Tonga</v>
      </c>
      <c r="C187" s="75" t="s">
        <v>1</v>
      </c>
      <c r="D187" s="92"/>
      <c r="G187" s="41" t="s">
        <v>2473</v>
      </c>
      <c r="H187" s="41" t="s">
        <v>3190</v>
      </c>
    </row>
    <row r="188" spans="2:8" x14ac:dyDescent="0.15">
      <c r="B188" s="41"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75" t="s">
        <v>1</v>
      </c>
      <c r="D188" s="92"/>
      <c r="G188" s="41" t="s">
        <v>2473</v>
      </c>
      <c r="H188" s="41" t="s">
        <v>3190</v>
      </c>
    </row>
    <row r="189" spans="2:8" x14ac:dyDescent="0.15">
      <c r="B189" s="41" t="str">
        <f>IF(Declaration!$I$4="English",Languages!A387,IF(Declaration!$I$4="French",Languages!B387,IF(Declaration!$I$4="Spanish",Languages!C387,IF(Declaration!$I$4="German",Languages!D387,IF(Declaration!$I$4="Chinese",Languages!E387,IF(Declaration!$I$4="Japanese",Languages!F387,IF(Declaration!$I$4="Portugese",Languages!G387)))))))</f>
        <v>Tunisia</v>
      </c>
      <c r="C189" s="75" t="s">
        <v>1</v>
      </c>
      <c r="D189" s="92"/>
      <c r="G189" s="41" t="s">
        <v>2473</v>
      </c>
      <c r="H189" s="41" t="s">
        <v>3190</v>
      </c>
    </row>
    <row r="190" spans="2:8" x14ac:dyDescent="0.15">
      <c r="B190" s="41" t="str">
        <f>IF(Declaration!$I$4="English",Languages!A388,IF(Declaration!$I$4="French",Languages!B388,IF(Declaration!$I$4="Spanish",Languages!C388,IF(Declaration!$I$4="German",Languages!D388,IF(Declaration!$I$4="Chinese",Languages!E388,IF(Declaration!$I$4="Japanese",Languages!F388,IF(Declaration!$I$4="Portugese",Languages!G388)))))))</f>
        <v>Turkey</v>
      </c>
      <c r="C190" s="75" t="s">
        <v>1</v>
      </c>
      <c r="D190" s="92"/>
      <c r="G190" s="41" t="s">
        <v>2473</v>
      </c>
      <c r="H190" s="41" t="s">
        <v>3190</v>
      </c>
    </row>
    <row r="191" spans="2:8" x14ac:dyDescent="0.15">
      <c r="B191" s="41"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75" t="s">
        <v>1</v>
      </c>
      <c r="D191" s="92"/>
      <c r="G191" s="41" t="s">
        <v>2472</v>
      </c>
      <c r="H191" s="41" t="s">
        <v>3190</v>
      </c>
    </row>
    <row r="192" spans="2:8" x14ac:dyDescent="0.15">
      <c r="B192" s="41" t="str">
        <f>IF(Declaration!$I$4="English",Languages!A390,IF(Declaration!$I$4="French",Languages!B390,IF(Declaration!$I$4="Spanish",Languages!C390,IF(Declaration!$I$4="German",Languages!D390,IF(Declaration!$I$4="Chinese",Languages!E390,IF(Declaration!$I$4="Japanese",Languages!F390,IF(Declaration!$I$4="Portugese",Languages!G390)))))))</f>
        <v>Tuvalu</v>
      </c>
      <c r="C192" s="75" t="s">
        <v>1</v>
      </c>
      <c r="D192" s="92"/>
      <c r="G192" s="41" t="s">
        <v>3232</v>
      </c>
      <c r="H192" s="41" t="s">
        <v>3190</v>
      </c>
    </row>
    <row r="193" spans="2:8" x14ac:dyDescent="0.15">
      <c r="B193" s="41" t="str">
        <f>IF(Declaration!$I$4="English",Languages!A391,IF(Declaration!$I$4="French",Languages!B391,IF(Declaration!$I$4="Spanish",Languages!C391,IF(Declaration!$I$4="German",Languages!D391,IF(Declaration!$I$4="Chinese",Languages!E391,IF(Declaration!$I$4="Japanese",Languages!F391,IF(Declaration!$I$4="Portugese",Languages!G391)))))))</f>
        <v>Uganda</v>
      </c>
      <c r="C193" s="75" t="s">
        <v>1</v>
      </c>
      <c r="D193" s="92"/>
      <c r="G193" s="41" t="s">
        <v>2475</v>
      </c>
      <c r="H193" s="41" t="s">
        <v>3190</v>
      </c>
    </row>
    <row r="194" spans="2:8" x14ac:dyDescent="0.15">
      <c r="B194" s="41" t="str">
        <f>IF(Declaration!$I$4="English",Languages!A392,IF(Declaration!$I$4="French",Languages!B392,IF(Declaration!$I$4="Spanish",Languages!C392,IF(Declaration!$I$4="German",Languages!D392,IF(Declaration!$I$4="Chinese",Languages!E392,IF(Declaration!$I$4="Japanese",Languages!F392,IF(Declaration!$I$4="Portugese",Languages!G392)))))))</f>
        <v>Ukraine</v>
      </c>
      <c r="C194" s="75" t="s">
        <v>1</v>
      </c>
      <c r="D194" s="92"/>
      <c r="G194" s="41" t="s">
        <v>2473</v>
      </c>
      <c r="H194" s="41" t="s">
        <v>3190</v>
      </c>
    </row>
    <row r="195" spans="2:8" x14ac:dyDescent="0.15">
      <c r="B195" s="41"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75" t="s">
        <v>1</v>
      </c>
      <c r="D195" s="92"/>
      <c r="G195" s="41" t="s">
        <v>2473</v>
      </c>
      <c r="H195" s="41" t="s">
        <v>3190</v>
      </c>
    </row>
    <row r="196" spans="2:8" x14ac:dyDescent="0.15">
      <c r="B196" s="41"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75" t="s">
        <v>1</v>
      </c>
      <c r="D196" s="92"/>
      <c r="G196" s="41" t="s">
        <v>2474</v>
      </c>
      <c r="H196" s="41" t="s">
        <v>3191</v>
      </c>
    </row>
    <row r="197" spans="2:8" x14ac:dyDescent="0.15">
      <c r="B197" s="41"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75" t="s">
        <v>1</v>
      </c>
      <c r="D197" s="92"/>
      <c r="G197" s="41" t="s">
        <v>2474</v>
      </c>
      <c r="H197" s="41" t="s">
        <v>3190</v>
      </c>
    </row>
    <row r="198" spans="2:8" x14ac:dyDescent="0.15">
      <c r="B198" s="41" t="str">
        <f>IF(Declaration!$I$4="English",Languages!A396,IF(Declaration!$I$4="French",Languages!B396,IF(Declaration!$I$4="Spanish",Languages!C396,IF(Declaration!$I$4="German",Languages!D396,IF(Declaration!$I$4="Chinese",Languages!E396,IF(Declaration!$I$4="Japanese",Languages!F396,IF(Declaration!$I$4="Portugese",Languages!G396)))))))</f>
        <v>Uruguay</v>
      </c>
      <c r="C198" s="75" t="s">
        <v>1</v>
      </c>
      <c r="D198" s="92"/>
      <c r="G198" s="41" t="s">
        <v>2473</v>
      </c>
      <c r="H198" s="41" t="s">
        <v>3190</v>
      </c>
    </row>
    <row r="199" spans="2:8" x14ac:dyDescent="0.15">
      <c r="B199" s="41" t="str">
        <f>IF(Declaration!$I$4="English",Languages!A397,IF(Declaration!$I$4="French",Languages!B397,IF(Declaration!$I$4="Spanish",Languages!C397,IF(Declaration!$I$4="German",Languages!D397,IF(Declaration!$I$4="Chinese",Languages!E397,IF(Declaration!$I$4="Japanese",Languages!F397,IF(Declaration!$I$4="Portugese",Languages!G397)))))))</f>
        <v>Uzbekistan</v>
      </c>
      <c r="C199" s="75" t="s">
        <v>1</v>
      </c>
      <c r="D199" s="92"/>
      <c r="G199" s="41" t="s">
        <v>3265</v>
      </c>
      <c r="H199" s="41" t="s">
        <v>3190</v>
      </c>
    </row>
    <row r="200" spans="2:8" x14ac:dyDescent="0.15">
      <c r="B200" s="41" t="str">
        <f>IF(Declaration!$I$4="English",Languages!A398,IF(Declaration!$I$4="French",Languages!B398,IF(Declaration!$I$4="Spanish",Languages!C398,IF(Declaration!$I$4="German",Languages!D398,IF(Declaration!$I$4="Chinese",Languages!E398,IF(Declaration!$I$4="Japanese",Languages!F398,IF(Declaration!$I$4="Portugese",Languages!G398)))))))</f>
        <v>Vanuatu</v>
      </c>
      <c r="C200" s="75" t="s">
        <v>1</v>
      </c>
      <c r="D200" s="92"/>
      <c r="G200" s="41" t="s">
        <v>2473</v>
      </c>
      <c r="H200" s="41" t="s">
        <v>3190</v>
      </c>
    </row>
    <row r="201" spans="2:8" x14ac:dyDescent="0.15">
      <c r="B201" s="41"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75" t="s">
        <v>1</v>
      </c>
      <c r="D201" s="92"/>
      <c r="G201" s="41" t="s">
        <v>2472</v>
      </c>
      <c r="H201" s="41" t="s">
        <v>3190</v>
      </c>
    </row>
    <row r="202" spans="2:8" x14ac:dyDescent="0.15">
      <c r="B202" s="41" t="str">
        <f>IF(Declaration!$I$4="English",Languages!A400,IF(Declaration!$I$4="French",Languages!B400,IF(Declaration!$I$4="Spanish",Languages!C400,IF(Declaration!$I$4="German",Languages!D400,IF(Declaration!$I$4="Chinese",Languages!E400,IF(Declaration!$I$4="Japanese",Languages!F400,IF(Declaration!$I$4="Portugese",Languages!G400)))))))</f>
        <v>Vietnam</v>
      </c>
      <c r="C202" s="75" t="s">
        <v>1</v>
      </c>
      <c r="D202" s="92"/>
      <c r="G202" s="41" t="s">
        <v>2475</v>
      </c>
      <c r="H202" s="41" t="s">
        <v>3190</v>
      </c>
    </row>
    <row r="203" spans="2:8" x14ac:dyDescent="0.15">
      <c r="B203" s="41" t="str">
        <f>IF(Declaration!$I$4="English",Languages!A401,IF(Declaration!$I$4="French",Languages!B401,IF(Declaration!$I$4="Spanish",Languages!C401,IF(Declaration!$I$4="German",Languages!D401,IF(Declaration!$I$4="Chinese",Languages!E401,IF(Declaration!$I$4="Japanese",Languages!F401,IF(Declaration!$I$4="Portugese",Languages!G401)))))))</f>
        <v>Yemen</v>
      </c>
      <c r="C203" s="75" t="s">
        <v>1</v>
      </c>
      <c r="D203" s="92"/>
      <c r="G203" s="41" t="s">
        <v>2476</v>
      </c>
      <c r="H203" s="41" t="s">
        <v>3189</v>
      </c>
    </row>
    <row r="204" spans="2:8" x14ac:dyDescent="0.15">
      <c r="B204" s="41" t="str">
        <f>IF(Declaration!$I$4="English",Languages!A402,IF(Declaration!$I$4="French",Languages!B402,IF(Declaration!$I$4="Spanish",Languages!C402,IF(Declaration!$I$4="German",Languages!D402,IF(Declaration!$I$4="Chinese",Languages!E402,IF(Declaration!$I$4="Japanese",Languages!F402,IF(Declaration!$I$4="Portugese",Languages!G402)))))))</f>
        <v>Zambia</v>
      </c>
      <c r="C204" s="75" t="s">
        <v>1</v>
      </c>
      <c r="D204" s="92"/>
      <c r="G204" s="41" t="s">
        <v>2475</v>
      </c>
      <c r="H204" s="41" t="s">
        <v>3190</v>
      </c>
    </row>
    <row r="205" spans="2:8" x14ac:dyDescent="0.15">
      <c r="B205" s="41" t="str">
        <f>IF(Declaration!$I$4="English",Languages!A403,IF(Declaration!$I$4="French",Languages!B403,IF(Declaration!$I$4="Spanish",Languages!C403,IF(Declaration!$I$4="German",Languages!D403,IF(Declaration!$I$4="Chinese",Languages!E403,IF(Declaration!$I$4="Japanese",Languages!F403,IF(Declaration!$I$4="Portugese",Languages!G403)))))))</f>
        <v>Zimbabwe</v>
      </c>
      <c r="C205" s="75" t="s">
        <v>1</v>
      </c>
      <c r="D205" s="92"/>
      <c r="G205" s="41" t="s">
        <v>2475</v>
      </c>
      <c r="H205" s="41" t="s">
        <v>3190</v>
      </c>
    </row>
    <row r="206" spans="2:8" ht="15" customHeight="1" x14ac:dyDescent="0.15">
      <c r="B206" s="391" t="s">
        <v>3284</v>
      </c>
      <c r="C206" s="392"/>
      <c r="D206" s="92"/>
      <c r="G206" s="27"/>
      <c r="H206" s="27"/>
    </row>
    <row r="207" spans="2:8" hidden="1" x14ac:dyDescent="0.15">
      <c r="C207" s="32"/>
    </row>
    <row r="208" spans="2:8" hidden="1" x14ac:dyDescent="0.15">
      <c r="C208" s="32"/>
    </row>
    <row r="209" spans="3:3" hidden="1" x14ac:dyDescent="0.15">
      <c r="C209" s="32"/>
    </row>
    <row r="210" spans="3:3" hidden="1" x14ac:dyDescent="0.15">
      <c r="C210" s="32"/>
    </row>
    <row r="211" spans="3:3" hidden="1" x14ac:dyDescent="0.15">
      <c r="C211" s="32"/>
    </row>
    <row r="212" spans="3:3" hidden="1" x14ac:dyDescent="0.15">
      <c r="C212" s="32"/>
    </row>
    <row r="213" spans="3:3" hidden="1" x14ac:dyDescent="0.15">
      <c r="C213" s="32"/>
    </row>
    <row r="214" spans="3:3" hidden="1" x14ac:dyDescent="0.15">
      <c r="C214" s="32"/>
    </row>
    <row r="215" spans="3:3" hidden="1" x14ac:dyDescent="0.15">
      <c r="C215" s="32"/>
    </row>
    <row r="216" spans="3:3" hidden="1" x14ac:dyDescent="0.15">
      <c r="C216" s="32"/>
    </row>
    <row r="217" spans="3:3" hidden="1" x14ac:dyDescent="0.15">
      <c r="C217" s="32"/>
    </row>
    <row r="218" spans="3:3" hidden="1" x14ac:dyDescent="0.15">
      <c r="C218" s="32"/>
    </row>
    <row r="219" spans="3:3" hidden="1" x14ac:dyDescent="0.15">
      <c r="C219" s="32"/>
    </row>
    <row r="220" spans="3:3" hidden="1" x14ac:dyDescent="0.15">
      <c r="C220" s="32"/>
    </row>
    <row r="221" spans="3:3" hidden="1" x14ac:dyDescent="0.15">
      <c r="C221" s="32"/>
    </row>
    <row r="222" spans="3:3" hidden="1" x14ac:dyDescent="0.15">
      <c r="C222" s="32"/>
    </row>
    <row r="223" spans="3:3" hidden="1" x14ac:dyDescent="0.15">
      <c r="C223" s="32"/>
    </row>
    <row r="224" spans="3:3" hidden="1" x14ac:dyDescent="0.15">
      <c r="C224" s="32"/>
    </row>
    <row r="225" spans="3:3" hidden="1" x14ac:dyDescent="0.15">
      <c r="C225" s="32"/>
    </row>
    <row r="226" spans="3:3" hidden="1" x14ac:dyDescent="0.15">
      <c r="C226" s="32"/>
    </row>
    <row r="227" spans="3:3" hidden="1" x14ac:dyDescent="0.15">
      <c r="C227" s="32"/>
    </row>
    <row r="228" spans="3:3" hidden="1" x14ac:dyDescent="0.15">
      <c r="C228" s="32"/>
    </row>
    <row r="229" spans="3:3" hidden="1" x14ac:dyDescent="0.15">
      <c r="C229" s="32"/>
    </row>
    <row r="230" spans="3:3" hidden="1" x14ac:dyDescent="0.15">
      <c r="C230" s="32"/>
    </row>
    <row r="231" spans="3:3" hidden="1" x14ac:dyDescent="0.15">
      <c r="C231" s="32"/>
    </row>
    <row r="232" spans="3:3" hidden="1" x14ac:dyDescent="0.15">
      <c r="C232" s="32"/>
    </row>
    <row r="233" spans="3:3" hidden="1" x14ac:dyDescent="0.15">
      <c r="C233" s="32"/>
    </row>
    <row r="234" spans="3:3" hidden="1" x14ac:dyDescent="0.15">
      <c r="C234" s="32"/>
    </row>
    <row r="235" spans="3:3" hidden="1" x14ac:dyDescent="0.15">
      <c r="C235" s="32"/>
    </row>
    <row r="236" spans="3:3" hidden="1" x14ac:dyDescent="0.15">
      <c r="C236" s="32"/>
    </row>
    <row r="237" spans="3:3" hidden="1" x14ac:dyDescent="0.15">
      <c r="C237" s="32"/>
    </row>
    <row r="238" spans="3:3" hidden="1" x14ac:dyDescent="0.15">
      <c r="C238" s="32"/>
    </row>
    <row r="239" spans="3:3" hidden="1" x14ac:dyDescent="0.15">
      <c r="C239" s="32"/>
    </row>
    <row r="240" spans="3:3" hidden="1" x14ac:dyDescent="0.15">
      <c r="C240" s="32"/>
    </row>
    <row r="241" spans="3:3" hidden="1" x14ac:dyDescent="0.15">
      <c r="C241" s="32"/>
    </row>
    <row r="242" spans="3:3" hidden="1" x14ac:dyDescent="0.15">
      <c r="C242" s="32"/>
    </row>
    <row r="243" spans="3:3" hidden="1" x14ac:dyDescent="0.15">
      <c r="C243" s="32"/>
    </row>
    <row r="244" spans="3:3" hidden="1" x14ac:dyDescent="0.15">
      <c r="C244" s="32"/>
    </row>
    <row r="245" spans="3:3" hidden="1" x14ac:dyDescent="0.15">
      <c r="C245" s="32"/>
    </row>
    <row r="246" spans="3:3" hidden="1" x14ac:dyDescent="0.15">
      <c r="C246" s="32"/>
    </row>
    <row r="247" spans="3:3" hidden="1" x14ac:dyDescent="0.15">
      <c r="C247" s="32"/>
    </row>
    <row r="248" spans="3:3" hidden="1" x14ac:dyDescent="0.15">
      <c r="C248" s="32"/>
    </row>
    <row r="249" spans="3:3" hidden="1" x14ac:dyDescent="0.15">
      <c r="C249" s="32"/>
    </row>
    <row r="250" spans="3:3" hidden="1" x14ac:dyDescent="0.15">
      <c r="C250" s="32"/>
    </row>
    <row r="251" spans="3:3" hidden="1" x14ac:dyDescent="0.15">
      <c r="C251" s="32"/>
    </row>
    <row r="252" spans="3:3" hidden="1" x14ac:dyDescent="0.15">
      <c r="C252" s="32"/>
    </row>
    <row r="253" spans="3:3" hidden="1" x14ac:dyDescent="0.15">
      <c r="C253" s="32"/>
    </row>
    <row r="254" spans="3:3" hidden="1" x14ac:dyDescent="0.15">
      <c r="C254" s="32"/>
    </row>
    <row r="255" spans="3:3" hidden="1" x14ac:dyDescent="0.15">
      <c r="C255" s="32"/>
    </row>
    <row r="256" spans="3:3" hidden="1" x14ac:dyDescent="0.15">
      <c r="C256" s="32"/>
    </row>
    <row r="257" spans="3:3" hidden="1" x14ac:dyDescent="0.15">
      <c r="C257" s="32"/>
    </row>
    <row r="258" spans="3:3" hidden="1" x14ac:dyDescent="0.15">
      <c r="C258" s="32"/>
    </row>
    <row r="259" spans="3:3" hidden="1" x14ac:dyDescent="0.15">
      <c r="C259" s="32"/>
    </row>
    <row r="260" spans="3:3" hidden="1" x14ac:dyDescent="0.15">
      <c r="C260" s="32"/>
    </row>
    <row r="261" spans="3:3" hidden="1" x14ac:dyDescent="0.15">
      <c r="C261" s="32"/>
    </row>
    <row r="262" spans="3:3" hidden="1" x14ac:dyDescent="0.15">
      <c r="C262" s="32"/>
    </row>
    <row r="263" spans="3:3" hidden="1" x14ac:dyDescent="0.15">
      <c r="C263" s="32"/>
    </row>
    <row r="264" spans="3:3" hidden="1" x14ac:dyDescent="0.15">
      <c r="C264" s="32"/>
    </row>
    <row r="265" spans="3:3" hidden="1" x14ac:dyDescent="0.15">
      <c r="C265" s="32"/>
    </row>
    <row r="266" spans="3:3" hidden="1" x14ac:dyDescent="0.15">
      <c r="C266" s="32"/>
    </row>
    <row r="267" spans="3:3" hidden="1" x14ac:dyDescent="0.15">
      <c r="C267" s="32"/>
    </row>
    <row r="268" spans="3:3" hidden="1" x14ac:dyDescent="0.15">
      <c r="C268" s="32"/>
    </row>
    <row r="269" spans="3:3" hidden="1" x14ac:dyDescent="0.15">
      <c r="C269" s="32"/>
    </row>
    <row r="270" spans="3:3" hidden="1" x14ac:dyDescent="0.15">
      <c r="C270" s="32"/>
    </row>
    <row r="271" spans="3:3" hidden="1" x14ac:dyDescent="0.15">
      <c r="C271" s="32"/>
    </row>
    <row r="272" spans="3:3" hidden="1" x14ac:dyDescent="0.15">
      <c r="C272" s="32"/>
    </row>
    <row r="273" spans="3:3" hidden="1" x14ac:dyDescent="0.15">
      <c r="C273" s="32"/>
    </row>
    <row r="274" spans="3:3" hidden="1" x14ac:dyDescent="0.15">
      <c r="C274" s="32"/>
    </row>
    <row r="275" spans="3:3" hidden="1" x14ac:dyDescent="0.15">
      <c r="C275" s="32"/>
    </row>
    <row r="276" spans="3:3" hidden="1" x14ac:dyDescent="0.15">
      <c r="C276" s="32"/>
    </row>
    <row r="277" spans="3:3" hidden="1" x14ac:dyDescent="0.15">
      <c r="C277" s="32"/>
    </row>
    <row r="278" spans="3:3" hidden="1" x14ac:dyDescent="0.15">
      <c r="C278" s="32"/>
    </row>
    <row r="279" spans="3:3" hidden="1" x14ac:dyDescent="0.15">
      <c r="C279" s="32"/>
    </row>
    <row r="280" spans="3:3" hidden="1" x14ac:dyDescent="0.15">
      <c r="C280" s="32"/>
    </row>
    <row r="281" spans="3:3" hidden="1" x14ac:dyDescent="0.15">
      <c r="C281" s="32"/>
    </row>
    <row r="282" spans="3:3" hidden="1" x14ac:dyDescent="0.15">
      <c r="C282" s="32"/>
    </row>
    <row r="283" spans="3:3" hidden="1" x14ac:dyDescent="0.15">
      <c r="C283" s="32"/>
    </row>
    <row r="284" spans="3:3" hidden="1" x14ac:dyDescent="0.15">
      <c r="C284" s="32"/>
    </row>
    <row r="285" spans="3:3" hidden="1" x14ac:dyDescent="0.15">
      <c r="C285" s="32"/>
    </row>
    <row r="286" spans="3:3" hidden="1" x14ac:dyDescent="0.15">
      <c r="C286" s="32"/>
    </row>
    <row r="287" spans="3:3" hidden="1" x14ac:dyDescent="0.15">
      <c r="C287" s="32"/>
    </row>
    <row r="288" spans="3:3" hidden="1" x14ac:dyDescent="0.15">
      <c r="C288" s="32"/>
    </row>
    <row r="289" spans="3:3" hidden="1" x14ac:dyDescent="0.15">
      <c r="C289" s="32"/>
    </row>
    <row r="290" spans="3:3" hidden="1" x14ac:dyDescent="0.15">
      <c r="C290" s="32"/>
    </row>
    <row r="291" spans="3:3" hidden="1" x14ac:dyDescent="0.15">
      <c r="C291" s="32"/>
    </row>
    <row r="292" spans="3:3" hidden="1" x14ac:dyDescent="0.15">
      <c r="C292" s="32"/>
    </row>
    <row r="293" spans="3:3" hidden="1" x14ac:dyDescent="0.15">
      <c r="C293" s="32"/>
    </row>
    <row r="294" spans="3:3" hidden="1" x14ac:dyDescent="0.15">
      <c r="C294" s="32"/>
    </row>
    <row r="295" spans="3:3" hidden="1" x14ac:dyDescent="0.15">
      <c r="C295" s="32"/>
    </row>
    <row r="296" spans="3:3" hidden="1" x14ac:dyDescent="0.15">
      <c r="C296" s="32"/>
    </row>
    <row r="297" spans="3:3" hidden="1" x14ac:dyDescent="0.15">
      <c r="C297" s="32"/>
    </row>
    <row r="298" spans="3:3" hidden="1" x14ac:dyDescent="0.15">
      <c r="C298" s="32"/>
    </row>
    <row r="299" spans="3:3" hidden="1" x14ac:dyDescent="0.15">
      <c r="C299" s="32"/>
    </row>
    <row r="300" spans="3:3" hidden="1" x14ac:dyDescent="0.15">
      <c r="C300" s="32"/>
    </row>
    <row r="301" spans="3:3" hidden="1" x14ac:dyDescent="0.15">
      <c r="C301" s="32"/>
    </row>
    <row r="302" spans="3:3" hidden="1" x14ac:dyDescent="0.15">
      <c r="C302" s="32"/>
    </row>
    <row r="303" spans="3:3" hidden="1" x14ac:dyDescent="0.15">
      <c r="C303" s="32"/>
    </row>
    <row r="304" spans="3:3" hidden="1" x14ac:dyDescent="0.15">
      <c r="C304" s="32"/>
    </row>
    <row r="305" spans="3:3" hidden="1" x14ac:dyDescent="0.15">
      <c r="C305" s="32"/>
    </row>
    <row r="306" spans="3:3" hidden="1" x14ac:dyDescent="0.15">
      <c r="C306" s="32"/>
    </row>
    <row r="307" spans="3:3" hidden="1" x14ac:dyDescent="0.15">
      <c r="C307" s="32"/>
    </row>
    <row r="308" spans="3:3" hidden="1" x14ac:dyDescent="0.15">
      <c r="C308" s="32"/>
    </row>
    <row r="309" spans="3:3" hidden="1" x14ac:dyDescent="0.15">
      <c r="C309" s="32"/>
    </row>
    <row r="310" spans="3:3" hidden="1" x14ac:dyDescent="0.15">
      <c r="C310" s="32"/>
    </row>
    <row r="311" spans="3:3" hidden="1" x14ac:dyDescent="0.15">
      <c r="C311" s="32"/>
    </row>
    <row r="312" spans="3:3" hidden="1" x14ac:dyDescent="0.15">
      <c r="C312" s="32"/>
    </row>
    <row r="313" spans="3:3" hidden="1" x14ac:dyDescent="0.15">
      <c r="C313" s="32"/>
    </row>
    <row r="314" spans="3:3" hidden="1" x14ac:dyDescent="0.15">
      <c r="C314" s="32"/>
    </row>
    <row r="315" spans="3:3" hidden="1" x14ac:dyDescent="0.15">
      <c r="C315" s="32"/>
    </row>
    <row r="316" spans="3:3" hidden="1" x14ac:dyDescent="0.15">
      <c r="C316" s="32"/>
    </row>
    <row r="317" spans="3:3" hidden="1" x14ac:dyDescent="0.15">
      <c r="C317" s="32"/>
    </row>
    <row r="318" spans="3:3" hidden="1" x14ac:dyDescent="0.15">
      <c r="C318" s="32"/>
    </row>
    <row r="319" spans="3:3" hidden="1" x14ac:dyDescent="0.15">
      <c r="C319" s="32"/>
    </row>
    <row r="320" spans="3:3" hidden="1" x14ac:dyDescent="0.15">
      <c r="C320" s="32"/>
    </row>
    <row r="321" spans="3:3" hidden="1" x14ac:dyDescent="0.15">
      <c r="C321" s="32"/>
    </row>
    <row r="322" spans="3:3" hidden="1" x14ac:dyDescent="0.15">
      <c r="C322" s="32"/>
    </row>
    <row r="323" spans="3:3" hidden="1" x14ac:dyDescent="0.15">
      <c r="C323" s="32"/>
    </row>
    <row r="324" spans="3:3" hidden="1" x14ac:dyDescent="0.15">
      <c r="C324" s="32"/>
    </row>
    <row r="325" spans="3:3" hidden="1" x14ac:dyDescent="0.15">
      <c r="C325" s="32"/>
    </row>
    <row r="326" spans="3:3" hidden="1" x14ac:dyDescent="0.15">
      <c r="C326" s="32"/>
    </row>
    <row r="327" spans="3:3" hidden="1" x14ac:dyDescent="0.15">
      <c r="C327" s="32"/>
    </row>
    <row r="328" spans="3:3" hidden="1" x14ac:dyDescent="0.15">
      <c r="C328" s="32"/>
    </row>
    <row r="329" spans="3:3" hidden="1" x14ac:dyDescent="0.15">
      <c r="C329" s="32"/>
    </row>
    <row r="330" spans="3:3" hidden="1" x14ac:dyDescent="0.15">
      <c r="C330" s="32"/>
    </row>
    <row r="331" spans="3:3" hidden="1" x14ac:dyDescent="0.15">
      <c r="C331" s="32"/>
    </row>
    <row r="332" spans="3:3" hidden="1" x14ac:dyDescent="0.15">
      <c r="C332" s="32"/>
    </row>
    <row r="333" spans="3:3" hidden="1" x14ac:dyDescent="0.15">
      <c r="C333" s="32"/>
    </row>
    <row r="334" spans="3:3" hidden="1" x14ac:dyDescent="0.15">
      <c r="C334" s="32"/>
    </row>
    <row r="335" spans="3:3" hidden="1" x14ac:dyDescent="0.15">
      <c r="C335" s="32"/>
    </row>
    <row r="336" spans="3:3" hidden="1" x14ac:dyDescent="0.15">
      <c r="C336" s="32"/>
    </row>
    <row r="337" spans="3:3" hidden="1" x14ac:dyDescent="0.15">
      <c r="C337" s="32"/>
    </row>
    <row r="338" spans="3:3" hidden="1" x14ac:dyDescent="0.15">
      <c r="C338" s="32"/>
    </row>
    <row r="339" spans="3:3" hidden="1" x14ac:dyDescent="0.15">
      <c r="C339" s="32"/>
    </row>
    <row r="340" spans="3:3" hidden="1" x14ac:dyDescent="0.15">
      <c r="C340" s="32"/>
    </row>
    <row r="341" spans="3:3" hidden="1" x14ac:dyDescent="0.15">
      <c r="C341" s="32"/>
    </row>
    <row r="342" spans="3:3" hidden="1" x14ac:dyDescent="0.15">
      <c r="C342" s="32"/>
    </row>
    <row r="343" spans="3:3" hidden="1" x14ac:dyDescent="0.15">
      <c r="C343" s="32"/>
    </row>
    <row r="344" spans="3:3" hidden="1" x14ac:dyDescent="0.15">
      <c r="C344" s="32"/>
    </row>
    <row r="345" spans="3:3" hidden="1" x14ac:dyDescent="0.15">
      <c r="C345" s="32"/>
    </row>
    <row r="346" spans="3:3" hidden="1" x14ac:dyDescent="0.15">
      <c r="C346" s="32"/>
    </row>
    <row r="347" spans="3:3" hidden="1" x14ac:dyDescent="0.15">
      <c r="C347" s="32"/>
    </row>
    <row r="348" spans="3:3" hidden="1" x14ac:dyDescent="0.15">
      <c r="C348" s="32"/>
    </row>
    <row r="349" spans="3:3" hidden="1" x14ac:dyDescent="0.15">
      <c r="C349" s="32"/>
    </row>
    <row r="350" spans="3:3" hidden="1" x14ac:dyDescent="0.15">
      <c r="C350" s="32"/>
    </row>
    <row r="351" spans="3:3" hidden="1" x14ac:dyDescent="0.15">
      <c r="C351" s="32"/>
    </row>
    <row r="352" spans="3:3" hidden="1" x14ac:dyDescent="0.15">
      <c r="C352" s="32"/>
    </row>
    <row r="353" spans="3:3" hidden="1" x14ac:dyDescent="0.15">
      <c r="C353" s="32"/>
    </row>
    <row r="354" spans="3:3" hidden="1" x14ac:dyDescent="0.15">
      <c r="C354" s="32"/>
    </row>
    <row r="355" spans="3:3" hidden="1" x14ac:dyDescent="0.15">
      <c r="C355" s="32"/>
    </row>
    <row r="356" spans="3:3" hidden="1" x14ac:dyDescent="0.15">
      <c r="C356" s="32"/>
    </row>
    <row r="357" spans="3:3" hidden="1" x14ac:dyDescent="0.15">
      <c r="C357" s="32"/>
    </row>
    <row r="358" spans="3:3" hidden="1" x14ac:dyDescent="0.15">
      <c r="C358" s="32"/>
    </row>
    <row r="359" spans="3:3" hidden="1" x14ac:dyDescent="0.15">
      <c r="C359" s="32"/>
    </row>
    <row r="360" spans="3:3" hidden="1" x14ac:dyDescent="0.15">
      <c r="C360" s="32"/>
    </row>
    <row r="361" spans="3:3" hidden="1" x14ac:dyDescent="0.15">
      <c r="C361" s="32"/>
    </row>
    <row r="362" spans="3:3" hidden="1" x14ac:dyDescent="0.15">
      <c r="C362" s="32"/>
    </row>
    <row r="363" spans="3:3" hidden="1" x14ac:dyDescent="0.15">
      <c r="C363" s="32"/>
    </row>
    <row r="364" spans="3:3" hidden="1" x14ac:dyDescent="0.15">
      <c r="C364" s="32"/>
    </row>
    <row r="365" spans="3:3" hidden="1" x14ac:dyDescent="0.15">
      <c r="C365" s="32"/>
    </row>
    <row r="366" spans="3:3" hidden="1" x14ac:dyDescent="0.15">
      <c r="C366" s="32"/>
    </row>
    <row r="367" spans="3:3" hidden="1" x14ac:dyDescent="0.15">
      <c r="C367" s="32"/>
    </row>
    <row r="368" spans="3:3" hidden="1" x14ac:dyDescent="0.15">
      <c r="C368" s="32"/>
    </row>
    <row r="369" spans="3:3" hidden="1" x14ac:dyDescent="0.15">
      <c r="C369" s="32"/>
    </row>
    <row r="370" spans="3:3" hidden="1" x14ac:dyDescent="0.15">
      <c r="C370" s="32"/>
    </row>
    <row r="371" spans="3:3" hidden="1" x14ac:dyDescent="0.15">
      <c r="C371" s="32"/>
    </row>
    <row r="372" spans="3:3" hidden="1" x14ac:dyDescent="0.15">
      <c r="C372" s="32"/>
    </row>
    <row r="373" spans="3:3" hidden="1" x14ac:dyDescent="0.15">
      <c r="C373" s="32"/>
    </row>
    <row r="374" spans="3:3" hidden="1" x14ac:dyDescent="0.15">
      <c r="C374" s="32"/>
    </row>
    <row r="375" spans="3:3" hidden="1" x14ac:dyDescent="0.15">
      <c r="C375" s="32"/>
    </row>
    <row r="376" spans="3:3" hidden="1" x14ac:dyDescent="0.15">
      <c r="C376" s="32"/>
    </row>
    <row r="377" spans="3:3" hidden="1" x14ac:dyDescent="0.15">
      <c r="C377" s="32"/>
    </row>
    <row r="378" spans="3:3" hidden="1" x14ac:dyDescent="0.15">
      <c r="C378" s="32"/>
    </row>
    <row r="379" spans="3:3" hidden="1" x14ac:dyDescent="0.15">
      <c r="C379" s="32"/>
    </row>
    <row r="380" spans="3:3" hidden="1" x14ac:dyDescent="0.15">
      <c r="C380" s="32"/>
    </row>
    <row r="381" spans="3:3" hidden="1" x14ac:dyDescent="0.15">
      <c r="C381" s="32"/>
    </row>
    <row r="382" spans="3:3" hidden="1" x14ac:dyDescent="0.15">
      <c r="C382" s="32"/>
    </row>
    <row r="383" spans="3:3" hidden="1" x14ac:dyDescent="0.15">
      <c r="C383" s="32"/>
    </row>
    <row r="384" spans="3:3" hidden="1" x14ac:dyDescent="0.15">
      <c r="C384" s="32"/>
    </row>
    <row r="385" spans="3:3" hidden="1" x14ac:dyDescent="0.15">
      <c r="C385" s="32"/>
    </row>
    <row r="386" spans="3:3" hidden="1" x14ac:dyDescent="0.15">
      <c r="C386" s="32"/>
    </row>
    <row r="387" spans="3:3" hidden="1" x14ac:dyDescent="0.15">
      <c r="C387" s="32"/>
    </row>
    <row r="388" spans="3:3" hidden="1" x14ac:dyDescent="0.15">
      <c r="C388" s="32"/>
    </row>
    <row r="389" spans="3:3" hidden="1" x14ac:dyDescent="0.15">
      <c r="C389" s="32"/>
    </row>
    <row r="390" spans="3:3" hidden="1" x14ac:dyDescent="0.15">
      <c r="C390" s="32"/>
    </row>
    <row r="391" spans="3:3" hidden="1" x14ac:dyDescent="0.15">
      <c r="C391" s="32"/>
    </row>
    <row r="392" spans="3:3" hidden="1" x14ac:dyDescent="0.15">
      <c r="C392" s="32"/>
    </row>
    <row r="393" spans="3:3" hidden="1" x14ac:dyDescent="0.15">
      <c r="C393" s="32"/>
    </row>
    <row r="394" spans="3:3" hidden="1" x14ac:dyDescent="0.15">
      <c r="C394" s="32"/>
    </row>
    <row r="395" spans="3:3" hidden="1" x14ac:dyDescent="0.15">
      <c r="C395" s="32"/>
    </row>
    <row r="396" spans="3:3" hidden="1" x14ac:dyDescent="0.15">
      <c r="C396" s="32"/>
    </row>
    <row r="397" spans="3:3" hidden="1" x14ac:dyDescent="0.15">
      <c r="C397" s="32"/>
    </row>
    <row r="398" spans="3:3" hidden="1" x14ac:dyDescent="0.15">
      <c r="C398" s="32"/>
    </row>
    <row r="399" spans="3:3" hidden="1" x14ac:dyDescent="0.15">
      <c r="C399" s="32"/>
    </row>
    <row r="400" spans="3:3" hidden="1" x14ac:dyDescent="0.15">
      <c r="C400" s="32"/>
    </row>
    <row r="401" spans="3:3" hidden="1" x14ac:dyDescent="0.15">
      <c r="C401" s="32"/>
    </row>
    <row r="402" spans="3:3" hidden="1" x14ac:dyDescent="0.15">
      <c r="C402" s="32"/>
    </row>
    <row r="403" spans="3:3" hidden="1" x14ac:dyDescent="0.15">
      <c r="C403" s="32"/>
    </row>
    <row r="404" spans="3:3" hidden="1" x14ac:dyDescent="0.15">
      <c r="C404" s="32"/>
    </row>
    <row r="405" spans="3:3" hidden="1" x14ac:dyDescent="0.15">
      <c r="C405" s="32"/>
    </row>
    <row r="406" spans="3:3" hidden="1" x14ac:dyDescent="0.15">
      <c r="C406" s="32"/>
    </row>
    <row r="407" spans="3:3" hidden="1" x14ac:dyDescent="0.15">
      <c r="C407" s="32"/>
    </row>
    <row r="408" spans="3:3" hidden="1" x14ac:dyDescent="0.15">
      <c r="C408" s="32"/>
    </row>
    <row r="409" spans="3:3" hidden="1" x14ac:dyDescent="0.15">
      <c r="C409" s="32"/>
    </row>
    <row r="410" spans="3:3" hidden="1" x14ac:dyDescent="0.15">
      <c r="C410" s="32"/>
    </row>
    <row r="411" spans="3:3" hidden="1" x14ac:dyDescent="0.15">
      <c r="C411" s="32"/>
    </row>
    <row r="412" spans="3:3" hidden="1" x14ac:dyDescent="0.15">
      <c r="C412" s="32"/>
    </row>
    <row r="413" spans="3:3" hidden="1" x14ac:dyDescent="0.15">
      <c r="C413" s="32"/>
    </row>
    <row r="414" spans="3:3" hidden="1" x14ac:dyDescent="0.15">
      <c r="C414" s="32"/>
    </row>
    <row r="415" spans="3:3" hidden="1" x14ac:dyDescent="0.15">
      <c r="C415" s="32"/>
    </row>
    <row r="416" spans="3:3" hidden="1" x14ac:dyDescent="0.15">
      <c r="C416" s="32"/>
    </row>
    <row r="417" spans="3:3" hidden="1" x14ac:dyDescent="0.15">
      <c r="C417" s="32"/>
    </row>
    <row r="418" spans="3:3" hidden="1" x14ac:dyDescent="0.15">
      <c r="C418" s="32"/>
    </row>
    <row r="419" spans="3:3" hidden="1" x14ac:dyDescent="0.15">
      <c r="C419" s="32"/>
    </row>
    <row r="420" spans="3:3" hidden="1" x14ac:dyDescent="0.15">
      <c r="C420" s="32"/>
    </row>
    <row r="421" spans="3:3" hidden="1" x14ac:dyDescent="0.15">
      <c r="C421" s="32"/>
    </row>
    <row r="422" spans="3:3" hidden="1" x14ac:dyDescent="0.15">
      <c r="C422" s="32"/>
    </row>
    <row r="423" spans="3:3" hidden="1" x14ac:dyDescent="0.15">
      <c r="C423" s="32"/>
    </row>
    <row r="424" spans="3:3" hidden="1" x14ac:dyDescent="0.15">
      <c r="C424" s="32"/>
    </row>
    <row r="425" spans="3:3" hidden="1" x14ac:dyDescent="0.15">
      <c r="C425" s="32"/>
    </row>
    <row r="426" spans="3:3" hidden="1" x14ac:dyDescent="0.15">
      <c r="C426" s="32"/>
    </row>
    <row r="427" spans="3:3" hidden="1" x14ac:dyDescent="0.15">
      <c r="C427" s="32"/>
    </row>
    <row r="428" spans="3:3" hidden="1" x14ac:dyDescent="0.15">
      <c r="C428" s="32"/>
    </row>
    <row r="429" spans="3:3" hidden="1" x14ac:dyDescent="0.15">
      <c r="C429" s="32"/>
    </row>
    <row r="430" spans="3:3" hidden="1" x14ac:dyDescent="0.15">
      <c r="C430" s="32"/>
    </row>
    <row r="431" spans="3:3" hidden="1" x14ac:dyDescent="0.15">
      <c r="C431" s="32"/>
    </row>
    <row r="432" spans="3:3" hidden="1" x14ac:dyDescent="0.15">
      <c r="C432" s="32"/>
    </row>
    <row r="433" spans="3:3" hidden="1" x14ac:dyDescent="0.15">
      <c r="C433" s="32"/>
    </row>
    <row r="434" spans="3:3" hidden="1" x14ac:dyDescent="0.15">
      <c r="C434" s="32"/>
    </row>
    <row r="435" spans="3:3" hidden="1" x14ac:dyDescent="0.15">
      <c r="C435" s="32"/>
    </row>
    <row r="436" spans="3:3" hidden="1" x14ac:dyDescent="0.15">
      <c r="C436" s="32"/>
    </row>
    <row r="437" spans="3:3" hidden="1" x14ac:dyDescent="0.15">
      <c r="C437" s="32"/>
    </row>
    <row r="438" spans="3:3" hidden="1" x14ac:dyDescent="0.15">
      <c r="C438" s="32"/>
    </row>
    <row r="439" spans="3:3" hidden="1" x14ac:dyDescent="0.15">
      <c r="C439" s="32"/>
    </row>
    <row r="440" spans="3:3" hidden="1" x14ac:dyDescent="0.15">
      <c r="C440" s="32"/>
    </row>
    <row r="441" spans="3:3" hidden="1" x14ac:dyDescent="0.15">
      <c r="C441" s="32"/>
    </row>
    <row r="442" spans="3:3" hidden="1" x14ac:dyDescent="0.15">
      <c r="C442" s="32"/>
    </row>
    <row r="443" spans="3:3" hidden="1" x14ac:dyDescent="0.15">
      <c r="C443" s="32"/>
    </row>
    <row r="444" spans="3:3" hidden="1" x14ac:dyDescent="0.15">
      <c r="C444" s="32"/>
    </row>
    <row r="445" spans="3:3" hidden="1" x14ac:dyDescent="0.15">
      <c r="C445" s="32"/>
    </row>
    <row r="446" spans="3:3" hidden="1" x14ac:dyDescent="0.15">
      <c r="C446" s="32"/>
    </row>
    <row r="447" spans="3:3" hidden="1" x14ac:dyDescent="0.15">
      <c r="C447" s="32"/>
    </row>
    <row r="448" spans="3:3" hidden="1" x14ac:dyDescent="0.15">
      <c r="C448" s="32"/>
    </row>
    <row r="449" spans="3:3" hidden="1" x14ac:dyDescent="0.15">
      <c r="C449" s="32"/>
    </row>
    <row r="450" spans="3:3" hidden="1" x14ac:dyDescent="0.15">
      <c r="C450" s="32"/>
    </row>
    <row r="451" spans="3:3" hidden="1" x14ac:dyDescent="0.15">
      <c r="C451" s="32"/>
    </row>
    <row r="452" spans="3:3" hidden="1" x14ac:dyDescent="0.15">
      <c r="C452" s="32"/>
    </row>
    <row r="453" spans="3:3" hidden="1" x14ac:dyDescent="0.15">
      <c r="C453" s="32"/>
    </row>
    <row r="454" spans="3:3" hidden="1" x14ac:dyDescent="0.15">
      <c r="C454" s="32"/>
    </row>
    <row r="455" spans="3:3" hidden="1" x14ac:dyDescent="0.15">
      <c r="C455" s="32"/>
    </row>
    <row r="456" spans="3:3" hidden="1" x14ac:dyDescent="0.15">
      <c r="C456" s="32"/>
    </row>
    <row r="457" spans="3:3" hidden="1" x14ac:dyDescent="0.15">
      <c r="C457" s="32"/>
    </row>
    <row r="458" spans="3:3" hidden="1" x14ac:dyDescent="0.15">
      <c r="C458" s="32"/>
    </row>
    <row r="459" spans="3:3" hidden="1" x14ac:dyDescent="0.15">
      <c r="C459" s="32"/>
    </row>
    <row r="460" spans="3:3" hidden="1" x14ac:dyDescent="0.15">
      <c r="C460" s="32"/>
    </row>
    <row r="461" spans="3:3" hidden="1" x14ac:dyDescent="0.15">
      <c r="C461" s="32"/>
    </row>
    <row r="462" spans="3:3" hidden="1" x14ac:dyDescent="0.15">
      <c r="C462" s="32"/>
    </row>
    <row r="463" spans="3:3" hidden="1" x14ac:dyDescent="0.15">
      <c r="C463" s="32"/>
    </row>
    <row r="464" spans="3:3" hidden="1" x14ac:dyDescent="0.15">
      <c r="C464" s="32"/>
    </row>
    <row r="465" spans="3:3" hidden="1" x14ac:dyDescent="0.15">
      <c r="C465" s="32"/>
    </row>
    <row r="466" spans="3:3" hidden="1" x14ac:dyDescent="0.15">
      <c r="C466" s="32"/>
    </row>
    <row r="467" spans="3:3" hidden="1" x14ac:dyDescent="0.15">
      <c r="C467" s="32"/>
    </row>
    <row r="468" spans="3:3" hidden="1" x14ac:dyDescent="0.15">
      <c r="C468" s="32"/>
    </row>
    <row r="469" spans="3:3" hidden="1" x14ac:dyDescent="0.15">
      <c r="C469" s="32"/>
    </row>
    <row r="470" spans="3:3" hidden="1" x14ac:dyDescent="0.15">
      <c r="C470" s="32"/>
    </row>
    <row r="471" spans="3:3" hidden="1" x14ac:dyDescent="0.15">
      <c r="C471" s="32"/>
    </row>
    <row r="472" spans="3:3" hidden="1" x14ac:dyDescent="0.15">
      <c r="C472" s="32"/>
    </row>
    <row r="473" spans="3:3" hidden="1" x14ac:dyDescent="0.15">
      <c r="C473" s="32"/>
    </row>
    <row r="474" spans="3:3" hidden="1" x14ac:dyDescent="0.15">
      <c r="C474" s="32"/>
    </row>
    <row r="475" spans="3:3" hidden="1" x14ac:dyDescent="0.15">
      <c r="C475" s="32"/>
    </row>
    <row r="476" spans="3:3" hidden="1" x14ac:dyDescent="0.15">
      <c r="C476" s="32"/>
    </row>
    <row r="477" spans="3:3" hidden="1" x14ac:dyDescent="0.15">
      <c r="C477" s="32"/>
    </row>
    <row r="478" spans="3:3" hidden="1" x14ac:dyDescent="0.15">
      <c r="C478" s="32"/>
    </row>
    <row r="479" spans="3:3" hidden="1" x14ac:dyDescent="0.15">
      <c r="C479" s="32"/>
    </row>
    <row r="480" spans="3:3" hidden="1" x14ac:dyDescent="0.15">
      <c r="C480" s="32"/>
    </row>
    <row r="481" spans="3:3" hidden="1" x14ac:dyDescent="0.15">
      <c r="C481" s="32"/>
    </row>
    <row r="482" spans="3:3" hidden="1" x14ac:dyDescent="0.15">
      <c r="C482" s="32"/>
    </row>
    <row r="483" spans="3:3" hidden="1" x14ac:dyDescent="0.15">
      <c r="C483" s="32"/>
    </row>
    <row r="484" spans="3:3" hidden="1" x14ac:dyDescent="0.15">
      <c r="C484" s="32"/>
    </row>
    <row r="485" spans="3:3" hidden="1" x14ac:dyDescent="0.15">
      <c r="C485" s="32"/>
    </row>
    <row r="486" spans="3:3" hidden="1" x14ac:dyDescent="0.15">
      <c r="C486" s="32"/>
    </row>
    <row r="487" spans="3:3" hidden="1" x14ac:dyDescent="0.15">
      <c r="C487" s="32"/>
    </row>
    <row r="488" spans="3:3" hidden="1" x14ac:dyDescent="0.15">
      <c r="C488" s="32"/>
    </row>
    <row r="489" spans="3:3" hidden="1" x14ac:dyDescent="0.15">
      <c r="C489" s="32"/>
    </row>
    <row r="490" spans="3:3" hidden="1" x14ac:dyDescent="0.15">
      <c r="C490" s="32"/>
    </row>
    <row r="491" spans="3:3" hidden="1" x14ac:dyDescent="0.15">
      <c r="C491" s="32"/>
    </row>
    <row r="492" spans="3:3" hidden="1" x14ac:dyDescent="0.15">
      <c r="C492" s="32"/>
    </row>
    <row r="493" spans="3:3" hidden="1" x14ac:dyDescent="0.15">
      <c r="C493" s="32"/>
    </row>
    <row r="494" spans="3:3" hidden="1" x14ac:dyDescent="0.15">
      <c r="C494" s="32"/>
    </row>
    <row r="495" spans="3:3" hidden="1" x14ac:dyDescent="0.15">
      <c r="C495" s="32"/>
    </row>
    <row r="496" spans="3:3" hidden="1" x14ac:dyDescent="0.15">
      <c r="C496" s="32"/>
    </row>
    <row r="497" spans="3:3" hidden="1" x14ac:dyDescent="0.15">
      <c r="C497" s="32"/>
    </row>
    <row r="498" spans="3:3" hidden="1" x14ac:dyDescent="0.15">
      <c r="C498" s="32"/>
    </row>
    <row r="499" spans="3:3" hidden="1" x14ac:dyDescent="0.15">
      <c r="C499" s="32"/>
    </row>
    <row r="500" spans="3:3" hidden="1" x14ac:dyDescent="0.15">
      <c r="C500" s="32"/>
    </row>
    <row r="501" spans="3:3" hidden="1" x14ac:dyDescent="0.15">
      <c r="C501" s="32"/>
    </row>
    <row r="502" spans="3:3" hidden="1" x14ac:dyDescent="0.15">
      <c r="C502" s="32"/>
    </row>
    <row r="503" spans="3:3" hidden="1" x14ac:dyDescent="0.15">
      <c r="C503" s="32"/>
    </row>
    <row r="504" spans="3:3" hidden="1" x14ac:dyDescent="0.15">
      <c r="C504" s="32"/>
    </row>
    <row r="505" spans="3:3" hidden="1" x14ac:dyDescent="0.15">
      <c r="C505" s="32"/>
    </row>
    <row r="506" spans="3:3" hidden="1" x14ac:dyDescent="0.15">
      <c r="C506" s="32"/>
    </row>
    <row r="507" spans="3:3" hidden="1" x14ac:dyDescent="0.15">
      <c r="C507" s="32"/>
    </row>
    <row r="508" spans="3:3" hidden="1" x14ac:dyDescent="0.15">
      <c r="C508" s="32"/>
    </row>
    <row r="509" spans="3:3" hidden="1" x14ac:dyDescent="0.15">
      <c r="C509" s="32"/>
    </row>
    <row r="510" spans="3:3" hidden="1" x14ac:dyDescent="0.15">
      <c r="C510" s="32"/>
    </row>
    <row r="511" spans="3:3" hidden="1" x14ac:dyDescent="0.15">
      <c r="C511" s="32"/>
    </row>
    <row r="512" spans="3:3" hidden="1" x14ac:dyDescent="0.15">
      <c r="C512" s="32"/>
    </row>
    <row r="513" spans="3:3" hidden="1" x14ac:dyDescent="0.15">
      <c r="C513" s="32"/>
    </row>
    <row r="514" spans="3:3" hidden="1" x14ac:dyDescent="0.15">
      <c r="C514" s="32"/>
    </row>
    <row r="515" spans="3:3" hidden="1" x14ac:dyDescent="0.15">
      <c r="C515" s="32"/>
    </row>
    <row r="516" spans="3:3" hidden="1" x14ac:dyDescent="0.15">
      <c r="C516" s="32"/>
    </row>
    <row r="517" spans="3:3" hidden="1" x14ac:dyDescent="0.15">
      <c r="C517" s="32"/>
    </row>
    <row r="518" spans="3:3" hidden="1" x14ac:dyDescent="0.15">
      <c r="C518" s="32"/>
    </row>
    <row r="519" spans="3:3" hidden="1" x14ac:dyDescent="0.15">
      <c r="C519" s="32"/>
    </row>
    <row r="520" spans="3:3" hidden="1" x14ac:dyDescent="0.15">
      <c r="C520" s="32"/>
    </row>
    <row r="521" spans="3:3" hidden="1" x14ac:dyDescent="0.15">
      <c r="C521" s="32"/>
    </row>
    <row r="522" spans="3:3" hidden="1" x14ac:dyDescent="0.15">
      <c r="C522" s="32"/>
    </row>
    <row r="523" spans="3:3" hidden="1" x14ac:dyDescent="0.15">
      <c r="C523" s="32"/>
    </row>
    <row r="524" spans="3:3" hidden="1" x14ac:dyDescent="0.15">
      <c r="C524" s="32"/>
    </row>
    <row r="525" spans="3:3" hidden="1" x14ac:dyDescent="0.15">
      <c r="C525" s="32"/>
    </row>
    <row r="526" spans="3:3" hidden="1" x14ac:dyDescent="0.15">
      <c r="C526" s="32"/>
    </row>
    <row r="527" spans="3:3" hidden="1" x14ac:dyDescent="0.15">
      <c r="C527" s="32"/>
    </row>
    <row r="528" spans="3:3" hidden="1" x14ac:dyDescent="0.15">
      <c r="C528" s="32"/>
    </row>
    <row r="529" spans="3:3" hidden="1" x14ac:dyDescent="0.15">
      <c r="C529" s="32"/>
    </row>
    <row r="530" spans="3:3" hidden="1" x14ac:dyDescent="0.15">
      <c r="C530" s="32"/>
    </row>
    <row r="531" spans="3:3" hidden="1" x14ac:dyDescent="0.15">
      <c r="C531" s="32"/>
    </row>
    <row r="532" spans="3:3" hidden="1" x14ac:dyDescent="0.15">
      <c r="C532" s="32"/>
    </row>
    <row r="533" spans="3:3" hidden="1" x14ac:dyDescent="0.15">
      <c r="C533" s="32"/>
    </row>
    <row r="534" spans="3:3" hidden="1" x14ac:dyDescent="0.15">
      <c r="C534" s="32"/>
    </row>
    <row r="535" spans="3:3" hidden="1" x14ac:dyDescent="0.15">
      <c r="C535" s="32"/>
    </row>
    <row r="536" spans="3:3" hidden="1" x14ac:dyDescent="0.15">
      <c r="C536" s="32"/>
    </row>
    <row r="537" spans="3:3" hidden="1" x14ac:dyDescent="0.15">
      <c r="C537" s="32"/>
    </row>
    <row r="538" spans="3:3" hidden="1" x14ac:dyDescent="0.15">
      <c r="C538" s="32"/>
    </row>
    <row r="539" spans="3:3" hidden="1" x14ac:dyDescent="0.15">
      <c r="C539" s="32"/>
    </row>
    <row r="540" spans="3:3" hidden="1" x14ac:dyDescent="0.15">
      <c r="C540" s="32"/>
    </row>
    <row r="541" spans="3:3" hidden="1" x14ac:dyDescent="0.15">
      <c r="C541" s="32"/>
    </row>
    <row r="542" spans="3:3" hidden="1" x14ac:dyDescent="0.15">
      <c r="C542" s="32"/>
    </row>
    <row r="543" spans="3:3" hidden="1" x14ac:dyDescent="0.15">
      <c r="C543" s="32"/>
    </row>
    <row r="544" spans="3:3" hidden="1" x14ac:dyDescent="0.15">
      <c r="C544" s="32"/>
    </row>
    <row r="545" spans="3:3" hidden="1" x14ac:dyDescent="0.15">
      <c r="C545" s="32"/>
    </row>
    <row r="546" spans="3:3" hidden="1" x14ac:dyDescent="0.15">
      <c r="C546" s="32"/>
    </row>
    <row r="547" spans="3:3" hidden="1" x14ac:dyDescent="0.15">
      <c r="C547" s="32"/>
    </row>
    <row r="548" spans="3:3" hidden="1" x14ac:dyDescent="0.15">
      <c r="C548" s="32"/>
    </row>
    <row r="549" spans="3:3" hidden="1" x14ac:dyDescent="0.15">
      <c r="C549" s="32"/>
    </row>
    <row r="550" spans="3:3" hidden="1" x14ac:dyDescent="0.15">
      <c r="C550" s="32"/>
    </row>
    <row r="551" spans="3:3" hidden="1" x14ac:dyDescent="0.15">
      <c r="C551" s="32"/>
    </row>
    <row r="552" spans="3:3" hidden="1" x14ac:dyDescent="0.15">
      <c r="C552" s="32"/>
    </row>
    <row r="553" spans="3:3" hidden="1" x14ac:dyDescent="0.15">
      <c r="C553" s="32"/>
    </row>
    <row r="554" spans="3:3" hidden="1" x14ac:dyDescent="0.15">
      <c r="C554" s="32"/>
    </row>
    <row r="555" spans="3:3" hidden="1" x14ac:dyDescent="0.15">
      <c r="C555" s="32"/>
    </row>
    <row r="556" spans="3:3" hidden="1" x14ac:dyDescent="0.15">
      <c r="C556" s="32"/>
    </row>
    <row r="557" spans="3:3" hidden="1" x14ac:dyDescent="0.15">
      <c r="C557" s="32"/>
    </row>
    <row r="558" spans="3:3" hidden="1" x14ac:dyDescent="0.15">
      <c r="C558" s="32"/>
    </row>
    <row r="559" spans="3:3" hidden="1" x14ac:dyDescent="0.15">
      <c r="C559" s="32"/>
    </row>
    <row r="560" spans="3:3" hidden="1" x14ac:dyDescent="0.15">
      <c r="C560" s="32"/>
    </row>
    <row r="561" spans="3:3" hidden="1" x14ac:dyDescent="0.15">
      <c r="C561" s="32"/>
    </row>
    <row r="562" spans="3:3" hidden="1" x14ac:dyDescent="0.15">
      <c r="C562" s="32"/>
    </row>
    <row r="563" spans="3:3" hidden="1" x14ac:dyDescent="0.15">
      <c r="C563" s="32"/>
    </row>
    <row r="564" spans="3:3" hidden="1" x14ac:dyDescent="0.15">
      <c r="C564" s="32"/>
    </row>
    <row r="565" spans="3:3" hidden="1" x14ac:dyDescent="0.15">
      <c r="C565" s="32"/>
    </row>
    <row r="566" spans="3:3" hidden="1" x14ac:dyDescent="0.15">
      <c r="C566" s="32"/>
    </row>
    <row r="567" spans="3:3" hidden="1" x14ac:dyDescent="0.15">
      <c r="C567" s="32"/>
    </row>
    <row r="568" spans="3:3" hidden="1" x14ac:dyDescent="0.15">
      <c r="C568" s="32"/>
    </row>
    <row r="569" spans="3:3" hidden="1" x14ac:dyDescent="0.15">
      <c r="C569" s="32"/>
    </row>
    <row r="570" spans="3:3" hidden="1" x14ac:dyDescent="0.15">
      <c r="C570" s="32"/>
    </row>
    <row r="571" spans="3:3" hidden="1" x14ac:dyDescent="0.15">
      <c r="C571" s="32"/>
    </row>
    <row r="572" spans="3:3" hidden="1" x14ac:dyDescent="0.15">
      <c r="C572" s="32"/>
    </row>
    <row r="573" spans="3:3" hidden="1" x14ac:dyDescent="0.15">
      <c r="C573" s="32"/>
    </row>
    <row r="574" spans="3:3" hidden="1" x14ac:dyDescent="0.15">
      <c r="C574" s="32"/>
    </row>
    <row r="575" spans="3:3" hidden="1" x14ac:dyDescent="0.15">
      <c r="C575" s="32"/>
    </row>
    <row r="576" spans="3:3" hidden="1" x14ac:dyDescent="0.15">
      <c r="C576" s="32"/>
    </row>
    <row r="577" spans="3:3" hidden="1" x14ac:dyDescent="0.15">
      <c r="C577" s="32"/>
    </row>
    <row r="578" spans="3:3" hidden="1" x14ac:dyDescent="0.15">
      <c r="C578" s="32"/>
    </row>
    <row r="579" spans="3:3" hidden="1" x14ac:dyDescent="0.15">
      <c r="C579" s="32"/>
    </row>
    <row r="580" spans="3:3" hidden="1" x14ac:dyDescent="0.15">
      <c r="C580" s="32"/>
    </row>
    <row r="581" spans="3:3" hidden="1" x14ac:dyDescent="0.15">
      <c r="C581" s="32"/>
    </row>
    <row r="582" spans="3:3" hidden="1" x14ac:dyDescent="0.15">
      <c r="C582" s="32"/>
    </row>
    <row r="583" spans="3:3" hidden="1" x14ac:dyDescent="0.15">
      <c r="C583" s="32"/>
    </row>
    <row r="584" spans="3:3" hidden="1" x14ac:dyDescent="0.15">
      <c r="C584" s="32"/>
    </row>
    <row r="585" spans="3:3" hidden="1" x14ac:dyDescent="0.15">
      <c r="C585" s="32"/>
    </row>
    <row r="586" spans="3:3" hidden="1" x14ac:dyDescent="0.15">
      <c r="C586" s="32"/>
    </row>
    <row r="587" spans="3:3" hidden="1" x14ac:dyDescent="0.15">
      <c r="C587" s="32"/>
    </row>
    <row r="588" spans="3:3" hidden="1" x14ac:dyDescent="0.15">
      <c r="C588" s="32"/>
    </row>
    <row r="589" spans="3:3" hidden="1" x14ac:dyDescent="0.15">
      <c r="C589" s="32"/>
    </row>
    <row r="590" spans="3:3" hidden="1" x14ac:dyDescent="0.15">
      <c r="C590" s="32"/>
    </row>
    <row r="591" spans="3:3" hidden="1" x14ac:dyDescent="0.15">
      <c r="C591" s="32"/>
    </row>
    <row r="592" spans="3:3" hidden="1" x14ac:dyDescent="0.15">
      <c r="C592" s="32"/>
    </row>
    <row r="593" spans="3:3" hidden="1" x14ac:dyDescent="0.15">
      <c r="C593" s="32"/>
    </row>
    <row r="594" spans="3:3" hidden="1" x14ac:dyDescent="0.15">
      <c r="C594" s="32"/>
    </row>
    <row r="595" spans="3:3" hidden="1" x14ac:dyDescent="0.15">
      <c r="C595" s="32"/>
    </row>
    <row r="596" spans="3:3" hidden="1" x14ac:dyDescent="0.15">
      <c r="C596" s="32"/>
    </row>
    <row r="597" spans="3:3" hidden="1" x14ac:dyDescent="0.15">
      <c r="C597" s="32"/>
    </row>
    <row r="598" spans="3:3" hidden="1" x14ac:dyDescent="0.15">
      <c r="C598" s="32"/>
    </row>
    <row r="599" spans="3:3" hidden="1" x14ac:dyDescent="0.15">
      <c r="C599" s="32"/>
    </row>
    <row r="600" spans="3:3" hidden="1" x14ac:dyDescent="0.15">
      <c r="C600" s="32"/>
    </row>
    <row r="601" spans="3:3" hidden="1" x14ac:dyDescent="0.15">
      <c r="C601" s="32"/>
    </row>
    <row r="602" spans="3:3" hidden="1" x14ac:dyDescent="0.15">
      <c r="C602" s="32"/>
    </row>
    <row r="603" spans="3:3" hidden="1" x14ac:dyDescent="0.15">
      <c r="C603" s="32"/>
    </row>
    <row r="604" spans="3:3" hidden="1" x14ac:dyDescent="0.15">
      <c r="C604" s="32"/>
    </row>
    <row r="605" spans="3:3" hidden="1" x14ac:dyDescent="0.15">
      <c r="C605" s="32"/>
    </row>
    <row r="606" spans="3:3" hidden="1" x14ac:dyDescent="0.15">
      <c r="C606" s="32"/>
    </row>
    <row r="607" spans="3:3" hidden="1" x14ac:dyDescent="0.15">
      <c r="C607" s="32"/>
    </row>
    <row r="608" spans="3:3" hidden="1" x14ac:dyDescent="0.15">
      <c r="C608" s="32"/>
    </row>
    <row r="609" spans="3:3" hidden="1" x14ac:dyDescent="0.15">
      <c r="C609" s="32"/>
    </row>
    <row r="610" spans="3:3" hidden="1" x14ac:dyDescent="0.15">
      <c r="C610" s="32"/>
    </row>
    <row r="611" spans="3:3" hidden="1" x14ac:dyDescent="0.15">
      <c r="C611" s="32"/>
    </row>
    <row r="612" spans="3:3" hidden="1" x14ac:dyDescent="0.15">
      <c r="C612" s="32"/>
    </row>
    <row r="613" spans="3:3" hidden="1" x14ac:dyDescent="0.15">
      <c r="C613" s="32"/>
    </row>
    <row r="614" spans="3:3" hidden="1" x14ac:dyDescent="0.15">
      <c r="C614" s="32"/>
    </row>
    <row r="615" spans="3:3" hidden="1" x14ac:dyDescent="0.15">
      <c r="C615" s="32"/>
    </row>
    <row r="616" spans="3:3" hidden="1" x14ac:dyDescent="0.15">
      <c r="C616" s="32"/>
    </row>
    <row r="617" spans="3:3" hidden="1" x14ac:dyDescent="0.15">
      <c r="C617" s="32"/>
    </row>
    <row r="618" spans="3:3" hidden="1" x14ac:dyDescent="0.15">
      <c r="C618" s="32"/>
    </row>
    <row r="619" spans="3:3" hidden="1" x14ac:dyDescent="0.15">
      <c r="C619" s="32"/>
    </row>
    <row r="620" spans="3:3" hidden="1" x14ac:dyDescent="0.15">
      <c r="C620" s="32"/>
    </row>
    <row r="621" spans="3:3" hidden="1" x14ac:dyDescent="0.15">
      <c r="C621" s="32"/>
    </row>
    <row r="622" spans="3:3" hidden="1" x14ac:dyDescent="0.15">
      <c r="C622" s="32"/>
    </row>
    <row r="623" spans="3:3" hidden="1" x14ac:dyDescent="0.15">
      <c r="C623" s="32"/>
    </row>
    <row r="624" spans="3:3" hidden="1" x14ac:dyDescent="0.15">
      <c r="C624" s="32"/>
    </row>
    <row r="625" spans="3:3" hidden="1" x14ac:dyDescent="0.15">
      <c r="C625" s="32"/>
    </row>
    <row r="626" spans="3:3" hidden="1" x14ac:dyDescent="0.15">
      <c r="C626" s="32"/>
    </row>
    <row r="627" spans="3:3" hidden="1" x14ac:dyDescent="0.15">
      <c r="C627" s="32"/>
    </row>
    <row r="628" spans="3:3" hidden="1" x14ac:dyDescent="0.15">
      <c r="C628" s="32"/>
    </row>
    <row r="629" spans="3:3" hidden="1" x14ac:dyDescent="0.15">
      <c r="C629" s="32"/>
    </row>
    <row r="630" spans="3:3" hidden="1" x14ac:dyDescent="0.15">
      <c r="C630" s="32"/>
    </row>
    <row r="631" spans="3:3" hidden="1" x14ac:dyDescent="0.15">
      <c r="C631" s="32"/>
    </row>
    <row r="632" spans="3:3" hidden="1" x14ac:dyDescent="0.15">
      <c r="C632" s="32"/>
    </row>
    <row r="633" spans="3:3" hidden="1" x14ac:dyDescent="0.15">
      <c r="C633" s="32"/>
    </row>
    <row r="634" spans="3:3" hidden="1" x14ac:dyDescent="0.15">
      <c r="C634" s="32"/>
    </row>
    <row r="635" spans="3:3" hidden="1" x14ac:dyDescent="0.15">
      <c r="C635" s="32"/>
    </row>
    <row r="636" spans="3:3" hidden="1" x14ac:dyDescent="0.15">
      <c r="C636" s="32"/>
    </row>
    <row r="637" spans="3:3" hidden="1" x14ac:dyDescent="0.15">
      <c r="C637" s="32"/>
    </row>
    <row r="638" spans="3:3" hidden="1" x14ac:dyDescent="0.15">
      <c r="C638" s="32"/>
    </row>
    <row r="639" spans="3:3" hidden="1" x14ac:dyDescent="0.15">
      <c r="C639" s="32"/>
    </row>
    <row r="640" spans="3:3" hidden="1" x14ac:dyDescent="0.15">
      <c r="C640" s="32"/>
    </row>
    <row r="641" spans="3:3" hidden="1" x14ac:dyDescent="0.15">
      <c r="C641" s="32"/>
    </row>
    <row r="642" spans="3:3" hidden="1" x14ac:dyDescent="0.15">
      <c r="C642" s="32"/>
    </row>
    <row r="643" spans="3:3" hidden="1" x14ac:dyDescent="0.15">
      <c r="C643" s="32"/>
    </row>
    <row r="644" spans="3:3" hidden="1" x14ac:dyDescent="0.15">
      <c r="C644" s="32"/>
    </row>
    <row r="645" spans="3:3" hidden="1" x14ac:dyDescent="0.15">
      <c r="C645" s="32"/>
    </row>
    <row r="646" spans="3:3" hidden="1" x14ac:dyDescent="0.15">
      <c r="C646" s="32"/>
    </row>
    <row r="647" spans="3:3" hidden="1" x14ac:dyDescent="0.15">
      <c r="C647" s="32"/>
    </row>
    <row r="648" spans="3:3" hidden="1" x14ac:dyDescent="0.15">
      <c r="C648" s="32"/>
    </row>
    <row r="649" spans="3:3" hidden="1" x14ac:dyDescent="0.15">
      <c r="C649" s="32"/>
    </row>
    <row r="650" spans="3:3" hidden="1" x14ac:dyDescent="0.15">
      <c r="C650" s="32"/>
    </row>
    <row r="651" spans="3:3" hidden="1" x14ac:dyDescent="0.15">
      <c r="C651" s="32"/>
    </row>
    <row r="652" spans="3:3" hidden="1" x14ac:dyDescent="0.15">
      <c r="C652" s="32"/>
    </row>
    <row r="653" spans="3:3" hidden="1" x14ac:dyDescent="0.15">
      <c r="C653" s="32"/>
    </row>
    <row r="654" spans="3:3" hidden="1" x14ac:dyDescent="0.15">
      <c r="C654" s="32"/>
    </row>
    <row r="655" spans="3:3" hidden="1" x14ac:dyDescent="0.15">
      <c r="C655" s="32"/>
    </row>
    <row r="656" spans="3:3" hidden="1" x14ac:dyDescent="0.15">
      <c r="C656" s="32"/>
    </row>
    <row r="657" spans="3:3" hidden="1" x14ac:dyDescent="0.15">
      <c r="C657" s="32"/>
    </row>
    <row r="658" spans="3:3" hidden="1" x14ac:dyDescent="0.15">
      <c r="C658" s="32"/>
    </row>
    <row r="659" spans="3:3" hidden="1" x14ac:dyDescent="0.15">
      <c r="C659" s="32"/>
    </row>
    <row r="660" spans="3:3" hidden="1" x14ac:dyDescent="0.15">
      <c r="C660" s="32"/>
    </row>
    <row r="661" spans="3:3" hidden="1" x14ac:dyDescent="0.15">
      <c r="C661" s="32"/>
    </row>
    <row r="662" spans="3:3" hidden="1" x14ac:dyDescent="0.15">
      <c r="C662" s="32"/>
    </row>
    <row r="663" spans="3:3" hidden="1" x14ac:dyDescent="0.15">
      <c r="C663" s="32"/>
    </row>
    <row r="664" spans="3:3" hidden="1" x14ac:dyDescent="0.15">
      <c r="C664" s="32"/>
    </row>
    <row r="665" spans="3:3" hidden="1" x14ac:dyDescent="0.15">
      <c r="C665" s="32"/>
    </row>
    <row r="666" spans="3:3" hidden="1" x14ac:dyDescent="0.15">
      <c r="C666" s="32"/>
    </row>
    <row r="667" spans="3:3" hidden="1" x14ac:dyDescent="0.15">
      <c r="C667" s="32"/>
    </row>
    <row r="668" spans="3:3" hidden="1" x14ac:dyDescent="0.15">
      <c r="C668" s="32"/>
    </row>
    <row r="669" spans="3:3" hidden="1" x14ac:dyDescent="0.15">
      <c r="C669" s="32"/>
    </row>
    <row r="670" spans="3:3" hidden="1" x14ac:dyDescent="0.15">
      <c r="C670" s="32"/>
    </row>
    <row r="671" spans="3:3" hidden="1" x14ac:dyDescent="0.15">
      <c r="C671" s="32"/>
    </row>
    <row r="672" spans="3:3" hidden="1" x14ac:dyDescent="0.15">
      <c r="C672" s="32"/>
    </row>
    <row r="673" spans="3:3" hidden="1" x14ac:dyDescent="0.15">
      <c r="C673" s="32"/>
    </row>
    <row r="674" spans="3:3" hidden="1" x14ac:dyDescent="0.15">
      <c r="C674" s="32"/>
    </row>
    <row r="675" spans="3:3" hidden="1" x14ac:dyDescent="0.15">
      <c r="C675" s="32"/>
    </row>
    <row r="676" spans="3:3" hidden="1" x14ac:dyDescent="0.15">
      <c r="C676" s="32"/>
    </row>
    <row r="677" spans="3:3" hidden="1" x14ac:dyDescent="0.15">
      <c r="C677" s="32"/>
    </row>
    <row r="678" spans="3:3" hidden="1" x14ac:dyDescent="0.15">
      <c r="C678" s="32"/>
    </row>
    <row r="679" spans="3:3" hidden="1" x14ac:dyDescent="0.15">
      <c r="C679" s="32"/>
    </row>
    <row r="680" spans="3:3" hidden="1" x14ac:dyDescent="0.15">
      <c r="C680" s="32"/>
    </row>
    <row r="681" spans="3:3" hidden="1" x14ac:dyDescent="0.15">
      <c r="C681" s="32"/>
    </row>
    <row r="682" spans="3:3" hidden="1" x14ac:dyDescent="0.15">
      <c r="C682" s="32"/>
    </row>
    <row r="683" spans="3:3" hidden="1" x14ac:dyDescent="0.15">
      <c r="C683" s="32"/>
    </row>
    <row r="684" spans="3:3" hidden="1" x14ac:dyDescent="0.15">
      <c r="C684" s="32"/>
    </row>
    <row r="685" spans="3:3" hidden="1" x14ac:dyDescent="0.15">
      <c r="C685" s="32"/>
    </row>
    <row r="686" spans="3:3" hidden="1" x14ac:dyDescent="0.15">
      <c r="C686" s="32"/>
    </row>
    <row r="687" spans="3:3" hidden="1" x14ac:dyDescent="0.15">
      <c r="C687" s="32"/>
    </row>
    <row r="688" spans="3:3" hidden="1" x14ac:dyDescent="0.15">
      <c r="C688" s="32"/>
    </row>
    <row r="689" spans="3:3" hidden="1" x14ac:dyDescent="0.15">
      <c r="C689" s="32"/>
    </row>
    <row r="690" spans="3:3" hidden="1" x14ac:dyDescent="0.15">
      <c r="C690" s="32"/>
    </row>
    <row r="691" spans="3:3" hidden="1" x14ac:dyDescent="0.15">
      <c r="C691" s="32"/>
    </row>
    <row r="692" spans="3:3" hidden="1" x14ac:dyDescent="0.15">
      <c r="C692" s="32"/>
    </row>
    <row r="693" spans="3:3" hidden="1" x14ac:dyDescent="0.15">
      <c r="C693" s="32"/>
    </row>
    <row r="694" spans="3:3" hidden="1" x14ac:dyDescent="0.15">
      <c r="C694" s="32"/>
    </row>
    <row r="695" spans="3:3" hidden="1" x14ac:dyDescent="0.15">
      <c r="C695" s="32"/>
    </row>
    <row r="696" spans="3:3" hidden="1" x14ac:dyDescent="0.15">
      <c r="C696" s="32"/>
    </row>
    <row r="697" spans="3:3" hidden="1" x14ac:dyDescent="0.15">
      <c r="C697" s="32"/>
    </row>
    <row r="698" spans="3:3" hidden="1" x14ac:dyDescent="0.15">
      <c r="C698" s="32"/>
    </row>
    <row r="699" spans="3:3" hidden="1" x14ac:dyDescent="0.15">
      <c r="C699" s="32"/>
    </row>
    <row r="700" spans="3:3" hidden="1" x14ac:dyDescent="0.15">
      <c r="C700" s="32"/>
    </row>
    <row r="701" spans="3:3" hidden="1" x14ac:dyDescent="0.15">
      <c r="C701" s="32"/>
    </row>
    <row r="702" spans="3:3" hidden="1" x14ac:dyDescent="0.15">
      <c r="C702" s="32"/>
    </row>
    <row r="703" spans="3:3" hidden="1" x14ac:dyDescent="0.15">
      <c r="C703" s="32"/>
    </row>
    <row r="704" spans="3:3" hidden="1" x14ac:dyDescent="0.15">
      <c r="C704" s="32"/>
    </row>
    <row r="705" spans="3:3" hidden="1" x14ac:dyDescent="0.15">
      <c r="C705" s="32"/>
    </row>
    <row r="706" spans="3:3" hidden="1" x14ac:dyDescent="0.15">
      <c r="C706" s="32"/>
    </row>
    <row r="707" spans="3:3" hidden="1" x14ac:dyDescent="0.15">
      <c r="C707" s="32"/>
    </row>
    <row r="708" spans="3:3" hidden="1" x14ac:dyDescent="0.15">
      <c r="C708" s="32"/>
    </row>
    <row r="709" spans="3:3" hidden="1" x14ac:dyDescent="0.15">
      <c r="C709" s="32"/>
    </row>
    <row r="710" spans="3:3" hidden="1" x14ac:dyDescent="0.15">
      <c r="C710" s="32"/>
    </row>
    <row r="711" spans="3:3" hidden="1" x14ac:dyDescent="0.15">
      <c r="C711" s="32"/>
    </row>
    <row r="712" spans="3:3" hidden="1" x14ac:dyDescent="0.15">
      <c r="C712" s="32"/>
    </row>
    <row r="713" spans="3:3" hidden="1" x14ac:dyDescent="0.15">
      <c r="C713" s="32"/>
    </row>
    <row r="714" spans="3:3" hidden="1" x14ac:dyDescent="0.15">
      <c r="C714" s="32"/>
    </row>
    <row r="715" spans="3:3" hidden="1" x14ac:dyDescent="0.15">
      <c r="C715" s="32"/>
    </row>
    <row r="716" spans="3:3" hidden="1" x14ac:dyDescent="0.15">
      <c r="C716" s="32"/>
    </row>
    <row r="717" spans="3:3" hidden="1" x14ac:dyDescent="0.15">
      <c r="C717" s="32"/>
    </row>
    <row r="718" spans="3:3" hidden="1" x14ac:dyDescent="0.15">
      <c r="C718" s="32"/>
    </row>
    <row r="719" spans="3:3" hidden="1" x14ac:dyDescent="0.15">
      <c r="C719" s="32"/>
    </row>
    <row r="720" spans="3:3" hidden="1" x14ac:dyDescent="0.15">
      <c r="C720" s="32"/>
    </row>
    <row r="721" spans="3:3" hidden="1" x14ac:dyDescent="0.15">
      <c r="C721" s="32"/>
    </row>
    <row r="722" spans="3:3" hidden="1" x14ac:dyDescent="0.15">
      <c r="C722" s="32"/>
    </row>
    <row r="723" spans="3:3" hidden="1" x14ac:dyDescent="0.15">
      <c r="C723" s="32"/>
    </row>
    <row r="724" spans="3:3" hidden="1" x14ac:dyDescent="0.15">
      <c r="C724" s="32"/>
    </row>
    <row r="725" spans="3:3" hidden="1" x14ac:dyDescent="0.15">
      <c r="C725" s="32"/>
    </row>
    <row r="726" spans="3:3" hidden="1" x14ac:dyDescent="0.15">
      <c r="C726" s="32"/>
    </row>
    <row r="727" spans="3:3" hidden="1" x14ac:dyDescent="0.15">
      <c r="C727" s="32"/>
    </row>
    <row r="728" spans="3:3" hidden="1" x14ac:dyDescent="0.15">
      <c r="C728" s="32"/>
    </row>
    <row r="729" spans="3:3" hidden="1" x14ac:dyDescent="0.15">
      <c r="C729" s="32"/>
    </row>
    <row r="730" spans="3:3" hidden="1" x14ac:dyDescent="0.15">
      <c r="C730" s="32"/>
    </row>
    <row r="731" spans="3:3" hidden="1" x14ac:dyDescent="0.15">
      <c r="C731" s="32"/>
    </row>
    <row r="732" spans="3:3" hidden="1" x14ac:dyDescent="0.15">
      <c r="C732" s="32"/>
    </row>
    <row r="733" spans="3:3" hidden="1" x14ac:dyDescent="0.15">
      <c r="C733" s="32"/>
    </row>
    <row r="734" spans="3:3" hidden="1" x14ac:dyDescent="0.15">
      <c r="C734" s="32"/>
    </row>
    <row r="735" spans="3:3" hidden="1" x14ac:dyDescent="0.15">
      <c r="C735" s="32"/>
    </row>
    <row r="736" spans="3:3" hidden="1" x14ac:dyDescent="0.15">
      <c r="C736" s="32"/>
    </row>
    <row r="737" spans="3:3" hidden="1" x14ac:dyDescent="0.15">
      <c r="C737" s="32"/>
    </row>
    <row r="738" spans="3:3" hidden="1" x14ac:dyDescent="0.15">
      <c r="C738" s="32"/>
    </row>
    <row r="739" spans="3:3" hidden="1" x14ac:dyDescent="0.15">
      <c r="C739" s="32"/>
    </row>
    <row r="740" spans="3:3" hidden="1" x14ac:dyDescent="0.15">
      <c r="C740" s="32"/>
    </row>
    <row r="741" spans="3:3" hidden="1" x14ac:dyDescent="0.15">
      <c r="C741" s="32"/>
    </row>
    <row r="742" spans="3:3" hidden="1" x14ac:dyDescent="0.15">
      <c r="C742" s="32"/>
    </row>
    <row r="743" spans="3:3" hidden="1" x14ac:dyDescent="0.15">
      <c r="C743" s="32"/>
    </row>
    <row r="744" spans="3:3" hidden="1" x14ac:dyDescent="0.15">
      <c r="C744" s="32"/>
    </row>
    <row r="745" spans="3:3" hidden="1" x14ac:dyDescent="0.15">
      <c r="C745" s="32"/>
    </row>
    <row r="746" spans="3:3" hidden="1" x14ac:dyDescent="0.15">
      <c r="C746" s="32"/>
    </row>
    <row r="747" spans="3:3" hidden="1" x14ac:dyDescent="0.15">
      <c r="C747" s="32"/>
    </row>
    <row r="748" spans="3:3" hidden="1" x14ac:dyDescent="0.15">
      <c r="C748" s="32"/>
    </row>
    <row r="749" spans="3:3" hidden="1" x14ac:dyDescent="0.15">
      <c r="C749" s="32"/>
    </row>
    <row r="750" spans="3:3" hidden="1" x14ac:dyDescent="0.15">
      <c r="C750" s="32"/>
    </row>
    <row r="751" spans="3:3" hidden="1" x14ac:dyDescent="0.15">
      <c r="C751" s="32"/>
    </row>
    <row r="752" spans="3:3" hidden="1" x14ac:dyDescent="0.15">
      <c r="C752" s="32"/>
    </row>
    <row r="753" spans="3:3" hidden="1" x14ac:dyDescent="0.15">
      <c r="C753" s="32"/>
    </row>
    <row r="754" spans="3:3" hidden="1" x14ac:dyDescent="0.15">
      <c r="C754" s="32"/>
    </row>
    <row r="755" spans="3:3" hidden="1" x14ac:dyDescent="0.15">
      <c r="C755" s="32"/>
    </row>
    <row r="756" spans="3:3" hidden="1" x14ac:dyDescent="0.15">
      <c r="C756" s="32"/>
    </row>
    <row r="757" spans="3:3" hidden="1" x14ac:dyDescent="0.15">
      <c r="C757" s="32"/>
    </row>
    <row r="758" spans="3:3" hidden="1" x14ac:dyDescent="0.15">
      <c r="C758" s="32"/>
    </row>
    <row r="759" spans="3:3" hidden="1" x14ac:dyDescent="0.15">
      <c r="C759" s="32"/>
    </row>
    <row r="760" spans="3:3" hidden="1" x14ac:dyDescent="0.15">
      <c r="C760" s="32"/>
    </row>
    <row r="761" spans="3:3" hidden="1" x14ac:dyDescent="0.15">
      <c r="C761" s="32"/>
    </row>
    <row r="762" spans="3:3" hidden="1" x14ac:dyDescent="0.15">
      <c r="C762" s="32"/>
    </row>
    <row r="763" spans="3:3" hidden="1" x14ac:dyDescent="0.15">
      <c r="C763" s="32"/>
    </row>
    <row r="764" spans="3:3" hidden="1" x14ac:dyDescent="0.15">
      <c r="C764" s="32"/>
    </row>
    <row r="765" spans="3:3" hidden="1" x14ac:dyDescent="0.15">
      <c r="C765" s="32"/>
    </row>
    <row r="766" spans="3:3" hidden="1" x14ac:dyDescent="0.15">
      <c r="C766" s="32"/>
    </row>
    <row r="767" spans="3:3" hidden="1" x14ac:dyDescent="0.15">
      <c r="C767" s="32"/>
    </row>
    <row r="768" spans="3:3" hidden="1" x14ac:dyDescent="0.15">
      <c r="C768" s="32"/>
    </row>
    <row r="769" spans="3:3" hidden="1" x14ac:dyDescent="0.15">
      <c r="C769" s="32"/>
    </row>
    <row r="770" spans="3:3" hidden="1" x14ac:dyDescent="0.15">
      <c r="C770" s="32"/>
    </row>
    <row r="771" spans="3:3" hidden="1" x14ac:dyDescent="0.15">
      <c r="C771" s="32"/>
    </row>
    <row r="772" spans="3:3" hidden="1" x14ac:dyDescent="0.15">
      <c r="C772" s="32"/>
    </row>
    <row r="773" spans="3:3" hidden="1" x14ac:dyDescent="0.15">
      <c r="C773" s="32"/>
    </row>
    <row r="774" spans="3:3" hidden="1" x14ac:dyDescent="0.15">
      <c r="C774" s="32"/>
    </row>
    <row r="775" spans="3:3" hidden="1" x14ac:dyDescent="0.15">
      <c r="C775" s="32"/>
    </row>
    <row r="776" spans="3:3" hidden="1" x14ac:dyDescent="0.15">
      <c r="C776" s="32"/>
    </row>
    <row r="777" spans="3:3" hidden="1" x14ac:dyDescent="0.15">
      <c r="C777" s="32"/>
    </row>
    <row r="778" spans="3:3" hidden="1" x14ac:dyDescent="0.15">
      <c r="C778" s="32"/>
    </row>
    <row r="779" spans="3:3" hidden="1" x14ac:dyDescent="0.15">
      <c r="C779" s="32"/>
    </row>
    <row r="780" spans="3:3" hidden="1" x14ac:dyDescent="0.15">
      <c r="C780" s="32"/>
    </row>
    <row r="781" spans="3:3" hidden="1" x14ac:dyDescent="0.15">
      <c r="C781" s="32"/>
    </row>
    <row r="782" spans="3:3" hidden="1" x14ac:dyDescent="0.15">
      <c r="C782" s="32"/>
    </row>
    <row r="783" spans="3:3" hidden="1" x14ac:dyDescent="0.15">
      <c r="C783" s="32"/>
    </row>
    <row r="784" spans="3:3" hidden="1" x14ac:dyDescent="0.15">
      <c r="C784" s="32"/>
    </row>
    <row r="785" spans="3:3" hidden="1" x14ac:dyDescent="0.15">
      <c r="C785" s="32"/>
    </row>
    <row r="786" spans="3:3" hidden="1" x14ac:dyDescent="0.15">
      <c r="C786" s="32"/>
    </row>
    <row r="787" spans="3:3" hidden="1" x14ac:dyDescent="0.15">
      <c r="C787" s="32"/>
    </row>
    <row r="788" spans="3:3" hidden="1" x14ac:dyDescent="0.15">
      <c r="C788" s="32"/>
    </row>
    <row r="789" spans="3:3" hidden="1" x14ac:dyDescent="0.15">
      <c r="C789" s="32"/>
    </row>
    <row r="790" spans="3:3" hidden="1" x14ac:dyDescent="0.15">
      <c r="C790" s="32"/>
    </row>
    <row r="791" spans="3:3" hidden="1" x14ac:dyDescent="0.15">
      <c r="C791" s="32"/>
    </row>
    <row r="792" spans="3:3" hidden="1" x14ac:dyDescent="0.15">
      <c r="C792" s="32"/>
    </row>
    <row r="793" spans="3:3" hidden="1" x14ac:dyDescent="0.15">
      <c r="C793" s="32"/>
    </row>
    <row r="794" spans="3:3" hidden="1" x14ac:dyDescent="0.15">
      <c r="C794" s="32"/>
    </row>
    <row r="795" spans="3:3" hidden="1" x14ac:dyDescent="0.15">
      <c r="C795" s="32"/>
    </row>
    <row r="796" spans="3:3" hidden="1" x14ac:dyDescent="0.15">
      <c r="C796" s="32"/>
    </row>
    <row r="797" spans="3:3" hidden="1" x14ac:dyDescent="0.15">
      <c r="C797" s="32"/>
    </row>
    <row r="798" spans="3:3" hidden="1" x14ac:dyDescent="0.15">
      <c r="C798" s="32"/>
    </row>
    <row r="799" spans="3:3" hidden="1" x14ac:dyDescent="0.15">
      <c r="C799" s="32"/>
    </row>
    <row r="800" spans="3:3" hidden="1" x14ac:dyDescent="0.15">
      <c r="C800" s="32"/>
    </row>
    <row r="801" spans="3:3" hidden="1" x14ac:dyDescent="0.15">
      <c r="C801" s="32"/>
    </row>
    <row r="802" spans="3:3" hidden="1" x14ac:dyDescent="0.15">
      <c r="C802" s="32"/>
    </row>
    <row r="803" spans="3:3" hidden="1" x14ac:dyDescent="0.15">
      <c r="C803" s="32"/>
    </row>
    <row r="804" spans="3:3" hidden="1" x14ac:dyDescent="0.15">
      <c r="C804" s="32"/>
    </row>
    <row r="805" spans="3:3" hidden="1" x14ac:dyDescent="0.15">
      <c r="C805" s="32"/>
    </row>
    <row r="806" spans="3:3" hidden="1" x14ac:dyDescent="0.15">
      <c r="C806" s="32"/>
    </row>
    <row r="807" spans="3:3" hidden="1" x14ac:dyDescent="0.15">
      <c r="C807" s="32"/>
    </row>
    <row r="808" spans="3:3" hidden="1" x14ac:dyDescent="0.15">
      <c r="C808" s="32"/>
    </row>
    <row r="809" spans="3:3" hidden="1" x14ac:dyDescent="0.15">
      <c r="C809" s="32"/>
    </row>
    <row r="810" spans="3:3" hidden="1" x14ac:dyDescent="0.15">
      <c r="C810" s="32"/>
    </row>
    <row r="811" spans="3:3" hidden="1" x14ac:dyDescent="0.15">
      <c r="C811" s="32"/>
    </row>
    <row r="812" spans="3:3" hidden="1" x14ac:dyDescent="0.15">
      <c r="C812" s="32"/>
    </row>
    <row r="813" spans="3:3" hidden="1" x14ac:dyDescent="0.15">
      <c r="C813" s="32"/>
    </row>
    <row r="814" spans="3:3" hidden="1" x14ac:dyDescent="0.15">
      <c r="C814" s="32"/>
    </row>
    <row r="815" spans="3:3" hidden="1" x14ac:dyDescent="0.15">
      <c r="C815" s="32"/>
    </row>
    <row r="816" spans="3:3" hidden="1" x14ac:dyDescent="0.15">
      <c r="C816" s="32"/>
    </row>
    <row r="817" spans="3:3" hidden="1" x14ac:dyDescent="0.15">
      <c r="C817" s="32"/>
    </row>
    <row r="818" spans="3:3" hidden="1" x14ac:dyDescent="0.15">
      <c r="C818" s="32"/>
    </row>
    <row r="819" spans="3:3" hidden="1" x14ac:dyDescent="0.15">
      <c r="C819" s="32"/>
    </row>
    <row r="820" spans="3:3" hidden="1" x14ac:dyDescent="0.15">
      <c r="C820" s="32"/>
    </row>
    <row r="821" spans="3:3" hidden="1" x14ac:dyDescent="0.15">
      <c r="C821" s="32"/>
    </row>
    <row r="822" spans="3:3" hidden="1" x14ac:dyDescent="0.15">
      <c r="C822" s="32"/>
    </row>
    <row r="823" spans="3:3" hidden="1" x14ac:dyDescent="0.15">
      <c r="C823" s="32"/>
    </row>
    <row r="824" spans="3:3" hidden="1" x14ac:dyDescent="0.15">
      <c r="C824" s="32"/>
    </row>
    <row r="825" spans="3:3" hidden="1" x14ac:dyDescent="0.15">
      <c r="C825" s="32"/>
    </row>
    <row r="826" spans="3:3" hidden="1" x14ac:dyDescent="0.15">
      <c r="C826" s="32"/>
    </row>
    <row r="827" spans="3:3" hidden="1" x14ac:dyDescent="0.15">
      <c r="C827" s="32"/>
    </row>
    <row r="828" spans="3:3" hidden="1" x14ac:dyDescent="0.15">
      <c r="C828" s="32"/>
    </row>
    <row r="829" spans="3:3" hidden="1" x14ac:dyDescent="0.15">
      <c r="C829" s="32"/>
    </row>
    <row r="830" spans="3:3" hidden="1" x14ac:dyDescent="0.15">
      <c r="C830" s="32"/>
    </row>
    <row r="831" spans="3:3" hidden="1" x14ac:dyDescent="0.15">
      <c r="C831" s="32"/>
    </row>
    <row r="832" spans="3:3" hidden="1" x14ac:dyDescent="0.15">
      <c r="C832" s="32"/>
    </row>
    <row r="833" spans="3:3" hidden="1" x14ac:dyDescent="0.15">
      <c r="C833" s="32"/>
    </row>
    <row r="834" spans="3:3" hidden="1" x14ac:dyDescent="0.15">
      <c r="C834" s="32"/>
    </row>
    <row r="835" spans="3:3" hidden="1" x14ac:dyDescent="0.15">
      <c r="C835" s="32"/>
    </row>
    <row r="836" spans="3:3" hidden="1" x14ac:dyDescent="0.15">
      <c r="C836" s="32"/>
    </row>
    <row r="837" spans="3:3" hidden="1" x14ac:dyDescent="0.15">
      <c r="C837" s="32"/>
    </row>
    <row r="838" spans="3:3" hidden="1" x14ac:dyDescent="0.15">
      <c r="C838" s="32"/>
    </row>
    <row r="839" spans="3:3" hidden="1" x14ac:dyDescent="0.15">
      <c r="C839" s="32"/>
    </row>
    <row r="840" spans="3:3" hidden="1" x14ac:dyDescent="0.15">
      <c r="C840" s="32"/>
    </row>
    <row r="841" spans="3:3" hidden="1" x14ac:dyDescent="0.15">
      <c r="C841" s="32"/>
    </row>
    <row r="842" spans="3:3" hidden="1" x14ac:dyDescent="0.15">
      <c r="C842" s="32"/>
    </row>
    <row r="843" spans="3:3" hidden="1" x14ac:dyDescent="0.15">
      <c r="C843" s="32"/>
    </row>
    <row r="844" spans="3:3" hidden="1" x14ac:dyDescent="0.15">
      <c r="C844" s="32"/>
    </row>
    <row r="845" spans="3:3" hidden="1" x14ac:dyDescent="0.15">
      <c r="C845" s="32"/>
    </row>
    <row r="846" spans="3:3" hidden="1" x14ac:dyDescent="0.15">
      <c r="C846" s="32"/>
    </row>
    <row r="847" spans="3:3" hidden="1" x14ac:dyDescent="0.15">
      <c r="C847" s="32"/>
    </row>
    <row r="848" spans="3:3" hidden="1" x14ac:dyDescent="0.15">
      <c r="C848" s="32"/>
    </row>
    <row r="849" spans="3:3" hidden="1" x14ac:dyDescent="0.15">
      <c r="C849" s="32"/>
    </row>
    <row r="850" spans="3:3" hidden="1" x14ac:dyDescent="0.15">
      <c r="C850" s="32"/>
    </row>
    <row r="851" spans="3:3" hidden="1" x14ac:dyDescent="0.15">
      <c r="C851" s="32"/>
    </row>
    <row r="852" spans="3:3" hidden="1" x14ac:dyDescent="0.15">
      <c r="C852" s="32"/>
    </row>
    <row r="853" spans="3:3" hidden="1" x14ac:dyDescent="0.15">
      <c r="C853" s="32"/>
    </row>
    <row r="854" spans="3:3" hidden="1" x14ac:dyDescent="0.15">
      <c r="C854" s="32"/>
    </row>
    <row r="855" spans="3:3" hidden="1" x14ac:dyDescent="0.15">
      <c r="C855" s="32"/>
    </row>
    <row r="856" spans="3:3" hidden="1" x14ac:dyDescent="0.15">
      <c r="C856" s="32"/>
    </row>
    <row r="857" spans="3:3" hidden="1" x14ac:dyDescent="0.15">
      <c r="C857" s="32"/>
    </row>
    <row r="858" spans="3:3" hidden="1" x14ac:dyDescent="0.15">
      <c r="C858" s="32"/>
    </row>
    <row r="859" spans="3:3" hidden="1" x14ac:dyDescent="0.15">
      <c r="C859" s="32"/>
    </row>
    <row r="860" spans="3:3" hidden="1" x14ac:dyDescent="0.15">
      <c r="C860" s="32"/>
    </row>
    <row r="861" spans="3:3" hidden="1" x14ac:dyDescent="0.15">
      <c r="C861" s="32"/>
    </row>
    <row r="862" spans="3:3" hidden="1" x14ac:dyDescent="0.15">
      <c r="C862" s="32"/>
    </row>
    <row r="863" spans="3:3" hidden="1" x14ac:dyDescent="0.15">
      <c r="C863" s="32"/>
    </row>
    <row r="864" spans="3:3" hidden="1" x14ac:dyDescent="0.15">
      <c r="C864" s="32"/>
    </row>
    <row r="865" spans="3:3" hidden="1" x14ac:dyDescent="0.15">
      <c r="C865" s="32"/>
    </row>
    <row r="866" spans="3:3" hidden="1" x14ac:dyDescent="0.15">
      <c r="C866" s="32"/>
    </row>
    <row r="867" spans="3:3" hidden="1" x14ac:dyDescent="0.15">
      <c r="C867" s="32"/>
    </row>
    <row r="868" spans="3:3" hidden="1" x14ac:dyDescent="0.15">
      <c r="C868" s="32"/>
    </row>
    <row r="869" spans="3:3" hidden="1" x14ac:dyDescent="0.15">
      <c r="C869" s="32"/>
    </row>
    <row r="870" spans="3:3" hidden="1" x14ac:dyDescent="0.15">
      <c r="C870" s="32"/>
    </row>
    <row r="871" spans="3:3" hidden="1" x14ac:dyDescent="0.15">
      <c r="C871" s="32"/>
    </row>
    <row r="872" spans="3:3" hidden="1" x14ac:dyDescent="0.15">
      <c r="C872" s="32"/>
    </row>
    <row r="873" spans="3:3" hidden="1" x14ac:dyDescent="0.15">
      <c r="C873" s="32"/>
    </row>
    <row r="874" spans="3:3" hidden="1" x14ac:dyDescent="0.15">
      <c r="C874" s="32"/>
    </row>
    <row r="875" spans="3:3" hidden="1" x14ac:dyDescent="0.15">
      <c r="C875" s="32"/>
    </row>
    <row r="876" spans="3:3" hidden="1" x14ac:dyDescent="0.15">
      <c r="C876" s="32"/>
    </row>
    <row r="877" spans="3:3" hidden="1" x14ac:dyDescent="0.15">
      <c r="C877" s="32"/>
    </row>
    <row r="878" spans="3:3" hidden="1" x14ac:dyDescent="0.15">
      <c r="C878" s="32"/>
    </row>
    <row r="879" spans="3:3" hidden="1" x14ac:dyDescent="0.15">
      <c r="C879" s="32"/>
    </row>
    <row r="880" spans="3:3" hidden="1" x14ac:dyDescent="0.15">
      <c r="C880" s="32"/>
    </row>
    <row r="881" spans="3:3" hidden="1" x14ac:dyDescent="0.15">
      <c r="C881" s="32"/>
    </row>
    <row r="882" spans="3:3" hidden="1" x14ac:dyDescent="0.15">
      <c r="C882" s="32"/>
    </row>
    <row r="883" spans="3:3" hidden="1" x14ac:dyDescent="0.15">
      <c r="C883" s="32"/>
    </row>
    <row r="884" spans="3:3" hidden="1" x14ac:dyDescent="0.15">
      <c r="C884" s="32"/>
    </row>
    <row r="885" spans="3:3" hidden="1" x14ac:dyDescent="0.15">
      <c r="C885" s="32"/>
    </row>
    <row r="886" spans="3:3" hidden="1" x14ac:dyDescent="0.15">
      <c r="C886" s="32"/>
    </row>
    <row r="887" spans="3:3" hidden="1" x14ac:dyDescent="0.15">
      <c r="C887" s="32"/>
    </row>
    <row r="888" spans="3:3" hidden="1" x14ac:dyDescent="0.15">
      <c r="C888" s="32"/>
    </row>
    <row r="889" spans="3:3" hidden="1" x14ac:dyDescent="0.15">
      <c r="C889" s="32"/>
    </row>
    <row r="890" spans="3:3" hidden="1" x14ac:dyDescent="0.15">
      <c r="C890" s="32"/>
    </row>
    <row r="891" spans="3:3" hidden="1" x14ac:dyDescent="0.15">
      <c r="C891" s="32"/>
    </row>
    <row r="892" spans="3:3" hidden="1" x14ac:dyDescent="0.15">
      <c r="C892" s="32"/>
    </row>
    <row r="893" spans="3:3" hidden="1" x14ac:dyDescent="0.15">
      <c r="C893" s="32"/>
    </row>
    <row r="894" spans="3:3" hidden="1" x14ac:dyDescent="0.15">
      <c r="C894" s="32"/>
    </row>
    <row r="895" spans="3:3" hidden="1" x14ac:dyDescent="0.15">
      <c r="C895" s="32"/>
    </row>
    <row r="896" spans="3:3" hidden="1" x14ac:dyDescent="0.15">
      <c r="C896" s="32"/>
    </row>
    <row r="897" spans="3:3" hidden="1" x14ac:dyDescent="0.15">
      <c r="C897" s="32"/>
    </row>
    <row r="898" spans="3:3" hidden="1" x14ac:dyDescent="0.15">
      <c r="C898" s="32"/>
    </row>
    <row r="899" spans="3:3" hidden="1" x14ac:dyDescent="0.15">
      <c r="C899" s="32"/>
    </row>
    <row r="900" spans="3:3" hidden="1" x14ac:dyDescent="0.15">
      <c r="C900" s="32"/>
    </row>
    <row r="901" spans="3:3" hidden="1" x14ac:dyDescent="0.15">
      <c r="C901" s="32"/>
    </row>
    <row r="902" spans="3:3" hidden="1" x14ac:dyDescent="0.15">
      <c r="C902" s="32"/>
    </row>
    <row r="903" spans="3:3" hidden="1" x14ac:dyDescent="0.15">
      <c r="C903" s="32"/>
    </row>
    <row r="904" spans="3:3" hidden="1" x14ac:dyDescent="0.15">
      <c r="C904" s="32"/>
    </row>
    <row r="905" spans="3:3" hidden="1" x14ac:dyDescent="0.15">
      <c r="C905" s="32"/>
    </row>
    <row r="906" spans="3:3" hidden="1" x14ac:dyDescent="0.15">
      <c r="C906" s="32"/>
    </row>
    <row r="907" spans="3:3" hidden="1" x14ac:dyDescent="0.15">
      <c r="C907" s="32"/>
    </row>
    <row r="908" spans="3:3" hidden="1" x14ac:dyDescent="0.15">
      <c r="C908" s="32"/>
    </row>
    <row r="909" spans="3:3" hidden="1" x14ac:dyDescent="0.15">
      <c r="C909" s="32"/>
    </row>
    <row r="910" spans="3:3" hidden="1" x14ac:dyDescent="0.15">
      <c r="C910" s="32"/>
    </row>
    <row r="911" spans="3:3" hidden="1" x14ac:dyDescent="0.15">
      <c r="C911" s="32"/>
    </row>
    <row r="912" spans="3:3" hidden="1" x14ac:dyDescent="0.15">
      <c r="C912" s="32"/>
    </row>
    <row r="913" spans="3:3" hidden="1" x14ac:dyDescent="0.15">
      <c r="C913" s="32"/>
    </row>
    <row r="914" spans="3:3" hidden="1" x14ac:dyDescent="0.15">
      <c r="C914" s="32"/>
    </row>
    <row r="915" spans="3:3" hidden="1" x14ac:dyDescent="0.15">
      <c r="C915" s="32"/>
    </row>
    <row r="916" spans="3:3" hidden="1" x14ac:dyDescent="0.15">
      <c r="C916" s="32"/>
    </row>
    <row r="917" spans="3:3" hidden="1" x14ac:dyDescent="0.15">
      <c r="C917" s="32"/>
    </row>
    <row r="918" spans="3:3" hidden="1" x14ac:dyDescent="0.15">
      <c r="C918" s="32"/>
    </row>
    <row r="919" spans="3:3" hidden="1" x14ac:dyDescent="0.15">
      <c r="C919" s="32"/>
    </row>
    <row r="920" spans="3:3" hidden="1" x14ac:dyDescent="0.15">
      <c r="C920" s="32"/>
    </row>
    <row r="921" spans="3:3" hidden="1" x14ac:dyDescent="0.15">
      <c r="C921" s="32"/>
    </row>
    <row r="922" spans="3:3" hidden="1" x14ac:dyDescent="0.15">
      <c r="C922" s="32"/>
    </row>
    <row r="923" spans="3:3" hidden="1" x14ac:dyDescent="0.15">
      <c r="C923" s="32"/>
    </row>
    <row r="924" spans="3:3" hidden="1" x14ac:dyDescent="0.15">
      <c r="C924" s="32"/>
    </row>
    <row r="925" spans="3:3" hidden="1" x14ac:dyDescent="0.15">
      <c r="C925" s="32"/>
    </row>
    <row r="926" spans="3:3" hidden="1" x14ac:dyDescent="0.15">
      <c r="C926" s="32"/>
    </row>
    <row r="927" spans="3:3" hidden="1" x14ac:dyDescent="0.15">
      <c r="C927" s="32"/>
    </row>
    <row r="928" spans="3:3" hidden="1" x14ac:dyDescent="0.15">
      <c r="C928" s="32"/>
    </row>
    <row r="929" spans="3:3" hidden="1" x14ac:dyDescent="0.15">
      <c r="C929" s="32"/>
    </row>
    <row r="930" spans="3:3" hidden="1" x14ac:dyDescent="0.15">
      <c r="C930" s="32"/>
    </row>
    <row r="931" spans="3:3" hidden="1" x14ac:dyDescent="0.15">
      <c r="C931" s="32"/>
    </row>
    <row r="932" spans="3:3" hidden="1" x14ac:dyDescent="0.15">
      <c r="C932" s="32"/>
    </row>
    <row r="933" spans="3:3" hidden="1" x14ac:dyDescent="0.15">
      <c r="C933" s="32"/>
    </row>
    <row r="934" spans="3:3" hidden="1" x14ac:dyDescent="0.15">
      <c r="C934" s="32"/>
    </row>
    <row r="935" spans="3:3" hidden="1" x14ac:dyDescent="0.15">
      <c r="C935" s="32"/>
    </row>
    <row r="936" spans="3:3" hidden="1" x14ac:dyDescent="0.15">
      <c r="C936" s="32"/>
    </row>
    <row r="937" spans="3:3" hidden="1" x14ac:dyDescent="0.15">
      <c r="C937" s="32"/>
    </row>
    <row r="938" spans="3:3" hidden="1" x14ac:dyDescent="0.15">
      <c r="C938" s="32"/>
    </row>
    <row r="939" spans="3:3" hidden="1" x14ac:dyDescent="0.15">
      <c r="C939" s="32"/>
    </row>
    <row r="940" spans="3:3" hidden="1" x14ac:dyDescent="0.15">
      <c r="C940" s="32"/>
    </row>
    <row r="941" spans="3:3" hidden="1" x14ac:dyDescent="0.15">
      <c r="C941" s="32"/>
    </row>
    <row r="942" spans="3:3" hidden="1" x14ac:dyDescent="0.15">
      <c r="C942" s="32"/>
    </row>
    <row r="943" spans="3:3" hidden="1" x14ac:dyDescent="0.15">
      <c r="C943" s="32"/>
    </row>
    <row r="944" spans="3:3" hidden="1" x14ac:dyDescent="0.15">
      <c r="C944" s="32"/>
    </row>
    <row r="945" spans="3:3" hidden="1" x14ac:dyDescent="0.15">
      <c r="C945" s="32"/>
    </row>
    <row r="946" spans="3:3" hidden="1" x14ac:dyDescent="0.15">
      <c r="C946" s="32"/>
    </row>
    <row r="947" spans="3:3" hidden="1" x14ac:dyDescent="0.15">
      <c r="C947" s="32"/>
    </row>
    <row r="948" spans="3:3" hidden="1" x14ac:dyDescent="0.15">
      <c r="C948" s="32"/>
    </row>
    <row r="949" spans="3:3" hidden="1" x14ac:dyDescent="0.15">
      <c r="C949" s="32"/>
    </row>
    <row r="950" spans="3:3" hidden="1" x14ac:dyDescent="0.15">
      <c r="C950" s="32"/>
    </row>
    <row r="951" spans="3:3" hidden="1" x14ac:dyDescent="0.15">
      <c r="C951" s="32"/>
    </row>
    <row r="952" spans="3:3" hidden="1" x14ac:dyDescent="0.15">
      <c r="C952" s="32"/>
    </row>
    <row r="953" spans="3:3" hidden="1" x14ac:dyDescent="0.15">
      <c r="C953" s="32"/>
    </row>
    <row r="954" spans="3:3" hidden="1" x14ac:dyDescent="0.15">
      <c r="C954" s="32"/>
    </row>
    <row r="955" spans="3:3" hidden="1" x14ac:dyDescent="0.15">
      <c r="C955" s="32"/>
    </row>
    <row r="956" spans="3:3" hidden="1" x14ac:dyDescent="0.15">
      <c r="C956" s="32"/>
    </row>
    <row r="957" spans="3:3" hidden="1" x14ac:dyDescent="0.15">
      <c r="C957" s="32"/>
    </row>
    <row r="958" spans="3:3" hidden="1" x14ac:dyDescent="0.15">
      <c r="C958" s="32"/>
    </row>
    <row r="959" spans="3:3" hidden="1" x14ac:dyDescent="0.15">
      <c r="C959" s="32"/>
    </row>
    <row r="960" spans="3:3" hidden="1" x14ac:dyDescent="0.15">
      <c r="C960" s="32"/>
    </row>
    <row r="961" spans="3:3" hidden="1" x14ac:dyDescent="0.15">
      <c r="C961" s="32"/>
    </row>
    <row r="962" spans="3:3" hidden="1" x14ac:dyDescent="0.15">
      <c r="C962" s="32"/>
    </row>
    <row r="963" spans="3:3" hidden="1" x14ac:dyDescent="0.15">
      <c r="C963" s="32"/>
    </row>
    <row r="964" spans="3:3" hidden="1" x14ac:dyDescent="0.15">
      <c r="C964" s="32"/>
    </row>
    <row r="965" spans="3:3" hidden="1" x14ac:dyDescent="0.15">
      <c r="C965" s="32"/>
    </row>
    <row r="966" spans="3:3" hidden="1" x14ac:dyDescent="0.15">
      <c r="C966" s="32"/>
    </row>
    <row r="967" spans="3:3" hidden="1" x14ac:dyDescent="0.15">
      <c r="C967" s="32"/>
    </row>
    <row r="968" spans="3:3" hidden="1" x14ac:dyDescent="0.15">
      <c r="C968" s="32"/>
    </row>
    <row r="969" spans="3:3" hidden="1" x14ac:dyDescent="0.15">
      <c r="C969" s="32"/>
    </row>
    <row r="970" spans="3:3" hidden="1" x14ac:dyDescent="0.15">
      <c r="C970" s="32"/>
    </row>
    <row r="971" spans="3:3" hidden="1" x14ac:dyDescent="0.15">
      <c r="C971" s="32"/>
    </row>
    <row r="972" spans="3:3" hidden="1" x14ac:dyDescent="0.15">
      <c r="C972" s="32"/>
    </row>
    <row r="973" spans="3:3" hidden="1" x14ac:dyDescent="0.15">
      <c r="C973" s="32"/>
    </row>
    <row r="974" spans="3:3" hidden="1" x14ac:dyDescent="0.15">
      <c r="C974" s="32"/>
    </row>
    <row r="975" spans="3:3" hidden="1" x14ac:dyDescent="0.15">
      <c r="C975" s="32"/>
    </row>
    <row r="976" spans="3:3" hidden="1" x14ac:dyDescent="0.15">
      <c r="C976" s="32"/>
    </row>
    <row r="977" spans="3:3" hidden="1" x14ac:dyDescent="0.15">
      <c r="C977" s="32"/>
    </row>
    <row r="978" spans="3:3" hidden="1" x14ac:dyDescent="0.15">
      <c r="C978" s="32"/>
    </row>
    <row r="979" spans="3:3" hidden="1" x14ac:dyDescent="0.15">
      <c r="C979" s="32"/>
    </row>
    <row r="980" spans="3:3" hidden="1" x14ac:dyDescent="0.15">
      <c r="C980" s="32"/>
    </row>
    <row r="981" spans="3:3" hidden="1" x14ac:dyDescent="0.15">
      <c r="C981" s="32"/>
    </row>
    <row r="982" spans="3:3" hidden="1" x14ac:dyDescent="0.15">
      <c r="C982" s="32"/>
    </row>
    <row r="983" spans="3:3" hidden="1" x14ac:dyDescent="0.15">
      <c r="C983" s="32"/>
    </row>
    <row r="984" spans="3:3" hidden="1" x14ac:dyDescent="0.15">
      <c r="C984" s="32"/>
    </row>
    <row r="985" spans="3:3" hidden="1" x14ac:dyDescent="0.15">
      <c r="C985" s="32"/>
    </row>
    <row r="986" spans="3:3" hidden="1" x14ac:dyDescent="0.15">
      <c r="C986" s="32"/>
    </row>
    <row r="987" spans="3:3" hidden="1" x14ac:dyDescent="0.15">
      <c r="C987" s="32"/>
    </row>
    <row r="988" spans="3:3" hidden="1" x14ac:dyDescent="0.15">
      <c r="C988" s="32"/>
    </row>
    <row r="989" spans="3:3" hidden="1" x14ac:dyDescent="0.15">
      <c r="C989" s="32"/>
    </row>
    <row r="990" spans="3:3" hidden="1" x14ac:dyDescent="0.15">
      <c r="C990" s="32"/>
    </row>
    <row r="991" spans="3:3" hidden="1" x14ac:dyDescent="0.15">
      <c r="C991" s="32"/>
    </row>
    <row r="992" spans="3:3" hidden="1" x14ac:dyDescent="0.15">
      <c r="C992" s="32"/>
    </row>
    <row r="993" spans="3:3" hidden="1" x14ac:dyDescent="0.15">
      <c r="C993" s="32"/>
    </row>
    <row r="994" spans="3:3" hidden="1" x14ac:dyDescent="0.15">
      <c r="C994" s="32"/>
    </row>
    <row r="995" spans="3:3" hidden="1" x14ac:dyDescent="0.15">
      <c r="C995" s="32"/>
    </row>
    <row r="996" spans="3:3" hidden="1" x14ac:dyDescent="0.15">
      <c r="C996" s="32"/>
    </row>
    <row r="997" spans="3:3" hidden="1" x14ac:dyDescent="0.15">
      <c r="C997" s="32"/>
    </row>
    <row r="998" spans="3:3" hidden="1" x14ac:dyDescent="0.15">
      <c r="C998" s="32"/>
    </row>
    <row r="999" spans="3:3" hidden="1" x14ac:dyDescent="0.15">
      <c r="C999" s="32"/>
    </row>
    <row r="1000" spans="3:3" hidden="1" x14ac:dyDescent="0.15">
      <c r="C1000" s="32"/>
    </row>
    <row r="1001" spans="3:3" hidden="1" x14ac:dyDescent="0.15">
      <c r="C1001" s="32"/>
    </row>
    <row r="1002" spans="3:3" hidden="1" x14ac:dyDescent="0.15">
      <c r="C1002" s="32"/>
    </row>
    <row r="1003" spans="3:3" hidden="1" x14ac:dyDescent="0.15">
      <c r="C1003" s="32"/>
    </row>
    <row r="1004" spans="3:3" hidden="1" x14ac:dyDescent="0.15">
      <c r="C1004" s="32"/>
    </row>
    <row r="1005" spans="3:3" hidden="1" x14ac:dyDescent="0.15">
      <c r="C1005" s="32"/>
    </row>
    <row r="1006" spans="3:3" hidden="1" x14ac:dyDescent="0.15">
      <c r="C1006" s="32"/>
    </row>
    <row r="1007" spans="3:3" hidden="1" x14ac:dyDescent="0.15">
      <c r="C1007" s="32"/>
    </row>
    <row r="1008" spans="3:3" hidden="1" x14ac:dyDescent="0.15">
      <c r="C1008" s="32"/>
    </row>
    <row r="1009" spans="3:3" hidden="1" x14ac:dyDescent="0.15">
      <c r="C1009" s="32"/>
    </row>
    <row r="1010" spans="3:3" hidden="1" x14ac:dyDescent="0.15">
      <c r="C1010" s="32"/>
    </row>
    <row r="1011" spans="3:3" hidden="1" x14ac:dyDescent="0.15">
      <c r="C1011" s="32"/>
    </row>
    <row r="1012" spans="3:3" hidden="1" x14ac:dyDescent="0.15">
      <c r="C1012" s="32"/>
    </row>
    <row r="1013" spans="3:3" hidden="1" x14ac:dyDescent="0.15">
      <c r="C1013" s="32"/>
    </row>
    <row r="1014" spans="3:3" hidden="1" x14ac:dyDescent="0.15">
      <c r="C1014" s="32"/>
    </row>
    <row r="1015" spans="3:3" hidden="1" x14ac:dyDescent="0.15">
      <c r="C1015" s="32"/>
    </row>
    <row r="1016" spans="3:3" hidden="1" x14ac:dyDescent="0.15">
      <c r="C1016" s="32"/>
    </row>
    <row r="1017" spans="3:3" hidden="1" x14ac:dyDescent="0.15">
      <c r="C1017" s="32"/>
    </row>
    <row r="1018" spans="3:3" hidden="1" x14ac:dyDescent="0.15">
      <c r="C1018" s="32"/>
    </row>
    <row r="1019" spans="3:3" hidden="1" x14ac:dyDescent="0.15">
      <c r="C1019" s="32"/>
    </row>
    <row r="1020" spans="3:3" hidden="1" x14ac:dyDescent="0.15">
      <c r="C1020" s="32"/>
    </row>
    <row r="1021" spans="3:3" hidden="1" x14ac:dyDescent="0.15">
      <c r="C1021" s="32"/>
    </row>
    <row r="1022" spans="3:3" hidden="1" x14ac:dyDescent="0.15">
      <c r="C1022" s="32"/>
    </row>
    <row r="1023" spans="3:3" hidden="1" x14ac:dyDescent="0.15">
      <c r="C1023" s="32"/>
    </row>
    <row r="1024" spans="3:3" hidden="1" x14ac:dyDescent="0.15">
      <c r="C1024" s="32"/>
    </row>
    <row r="1025" spans="3:3" hidden="1" x14ac:dyDescent="0.15">
      <c r="C1025" s="32"/>
    </row>
    <row r="1026" spans="3:3" hidden="1" x14ac:dyDescent="0.15">
      <c r="C1026" s="32"/>
    </row>
    <row r="1027" spans="3:3" hidden="1" x14ac:dyDescent="0.15">
      <c r="C1027" s="32"/>
    </row>
    <row r="1028" spans="3:3" hidden="1" x14ac:dyDescent="0.15">
      <c r="C1028" s="32"/>
    </row>
    <row r="1029" spans="3:3" hidden="1" x14ac:dyDescent="0.15">
      <c r="C1029" s="32"/>
    </row>
    <row r="1030" spans="3:3" hidden="1" x14ac:dyDescent="0.15">
      <c r="C1030" s="32"/>
    </row>
    <row r="1031" spans="3:3" hidden="1" x14ac:dyDescent="0.15">
      <c r="C1031" s="32"/>
    </row>
    <row r="1032" spans="3:3" hidden="1" x14ac:dyDescent="0.15">
      <c r="C1032" s="32"/>
    </row>
    <row r="1033" spans="3:3" hidden="1" x14ac:dyDescent="0.15">
      <c r="C1033" s="32"/>
    </row>
    <row r="1034" spans="3:3" hidden="1" x14ac:dyDescent="0.15">
      <c r="C1034" s="32"/>
    </row>
    <row r="1035" spans="3:3" hidden="1" x14ac:dyDescent="0.15">
      <c r="C1035" s="32"/>
    </row>
    <row r="1036" spans="3:3" hidden="1" x14ac:dyDescent="0.15">
      <c r="C1036" s="32"/>
    </row>
    <row r="1037" spans="3:3" hidden="1" x14ac:dyDescent="0.15">
      <c r="C1037" s="32"/>
    </row>
    <row r="1038" spans="3:3" hidden="1" x14ac:dyDescent="0.15">
      <c r="C1038" s="32"/>
    </row>
    <row r="1039" spans="3:3" hidden="1" x14ac:dyDescent="0.15">
      <c r="C1039" s="32"/>
    </row>
    <row r="1040" spans="3:3" hidden="1" x14ac:dyDescent="0.15">
      <c r="C1040" s="32"/>
    </row>
    <row r="1041" spans="3:3" hidden="1" x14ac:dyDescent="0.15">
      <c r="C1041" s="32"/>
    </row>
    <row r="1042" spans="3:3" hidden="1" x14ac:dyDescent="0.15">
      <c r="C1042" s="32"/>
    </row>
    <row r="1043" spans="3:3" hidden="1" x14ac:dyDescent="0.15">
      <c r="C1043" s="32"/>
    </row>
    <row r="1044" spans="3:3" hidden="1" x14ac:dyDescent="0.15">
      <c r="C1044" s="32"/>
    </row>
    <row r="1045" spans="3:3" hidden="1" x14ac:dyDescent="0.15">
      <c r="C1045" s="32"/>
    </row>
    <row r="1046" spans="3:3" hidden="1" x14ac:dyDescent="0.15">
      <c r="C1046" s="32"/>
    </row>
    <row r="1047" spans="3:3" hidden="1" x14ac:dyDescent="0.15">
      <c r="C1047" s="32"/>
    </row>
    <row r="1048" spans="3:3" hidden="1" x14ac:dyDescent="0.15">
      <c r="C1048" s="32"/>
    </row>
    <row r="1049" spans="3:3" hidden="1" x14ac:dyDescent="0.15">
      <c r="C1049" s="32"/>
    </row>
    <row r="1050" spans="3:3" hidden="1" x14ac:dyDescent="0.15">
      <c r="C1050" s="32"/>
    </row>
    <row r="1051" spans="3:3" hidden="1" x14ac:dyDescent="0.15">
      <c r="C1051" s="32"/>
    </row>
    <row r="1052" spans="3:3" hidden="1" x14ac:dyDescent="0.15">
      <c r="C1052" s="32"/>
    </row>
    <row r="1053" spans="3:3" hidden="1" x14ac:dyDescent="0.15">
      <c r="C1053" s="32"/>
    </row>
    <row r="1054" spans="3:3" hidden="1" x14ac:dyDescent="0.15">
      <c r="C1054" s="32"/>
    </row>
    <row r="1055" spans="3:3" hidden="1" x14ac:dyDescent="0.15">
      <c r="C1055" s="32"/>
    </row>
    <row r="1056" spans="3:3" x14ac:dyDescent="0.15"/>
  </sheetData>
  <sheetProtection algorithmName="SHA-512" hashValue="+ga5RrnEx22DYv2Nh4+QT4Zf4Z2UsV4nT6uH7SHyHaMHykPvr/vFMe56AKnTyct23xoWOdcQahlvLVWLAzVSmw==" saltValue="fR54ugErltNvkIyKO5TiCA==" spinCount="100000" sheet="1" objects="1" scenarios="1"/>
  <mergeCells count="3">
    <mergeCell ref="B2:C2"/>
    <mergeCell ref="B3:C3"/>
    <mergeCell ref="B206:C206"/>
  </mergeCells>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Normal="100" zoomScalePageLayoutView="136" workbookViewId="0">
      <pane ySplit="5" topLeftCell="A6" activePane="bottomLeft" state="frozen"/>
      <selection activeCell="B27" sqref="B27"/>
      <selection pane="bottomLeft" activeCell="C12" sqref="C12"/>
    </sheetView>
  </sheetViews>
  <sheetFormatPr baseColWidth="10" defaultColWidth="0" defaultRowHeight="15" zeroHeight="1" x14ac:dyDescent="0.2"/>
  <cols>
    <col min="1" max="1" width="3.6640625" style="13" customWidth="1"/>
    <col min="2" max="2" width="49" style="14" customWidth="1"/>
    <col min="3" max="3" width="39.6640625" style="14" customWidth="1"/>
    <col min="4" max="4" width="5" style="13" customWidth="1"/>
    <col min="5" max="7" width="15.1640625" style="13" hidden="1" customWidth="1"/>
    <col min="8" max="8" width="15.33203125" style="13" hidden="1" customWidth="1"/>
    <col min="9" max="256" width="15.1640625" style="13" hidden="1"/>
    <col min="257" max="257" width="3.6640625" style="13" hidden="1"/>
    <col min="258" max="258" width="49" style="13" hidden="1"/>
    <col min="259" max="259" width="32.5" style="13" hidden="1"/>
    <col min="260" max="260" width="23.1640625" style="13" hidden="1"/>
    <col min="261" max="512" width="15.1640625" style="13" hidden="1"/>
    <col min="513" max="513" width="3.6640625" style="13" hidden="1"/>
    <col min="514" max="514" width="49" style="13" hidden="1"/>
    <col min="515" max="515" width="32.5" style="13" hidden="1"/>
    <col min="516" max="516" width="23.1640625" style="13" hidden="1"/>
    <col min="517" max="768" width="15.1640625" style="13" hidden="1"/>
    <col min="769" max="769" width="3.6640625" style="13" hidden="1"/>
    <col min="770" max="770" width="49" style="13" hidden="1"/>
    <col min="771" max="771" width="32.5" style="13" hidden="1"/>
    <col min="772" max="772" width="23.1640625" style="13" hidden="1"/>
    <col min="773" max="1024" width="15.1640625" style="13" hidden="1"/>
    <col min="1025" max="1025" width="3.6640625" style="13" hidden="1"/>
    <col min="1026" max="1026" width="49" style="13" hidden="1"/>
    <col min="1027" max="1027" width="32.5" style="13" hidden="1"/>
    <col min="1028" max="1028" width="23.1640625" style="13" hidden="1"/>
    <col min="1029" max="1280" width="15.1640625" style="13" hidden="1"/>
    <col min="1281" max="1281" width="3.6640625" style="13" hidden="1"/>
    <col min="1282" max="1282" width="49" style="13" hidden="1"/>
    <col min="1283" max="1283" width="32.5" style="13" hidden="1"/>
    <col min="1284" max="1284" width="23.1640625" style="13" hidden="1"/>
    <col min="1285" max="1536" width="15.1640625" style="13" hidden="1"/>
    <col min="1537" max="1537" width="3.6640625" style="13" hidden="1"/>
    <col min="1538" max="1538" width="49" style="13" hidden="1"/>
    <col min="1539" max="1539" width="32.5" style="13" hidden="1"/>
    <col min="1540" max="1540" width="23.1640625" style="13" hidden="1"/>
    <col min="1541" max="1792" width="15.1640625" style="13" hidden="1"/>
    <col min="1793" max="1793" width="3.6640625" style="13" hidden="1"/>
    <col min="1794" max="1794" width="49" style="13" hidden="1"/>
    <col min="1795" max="1795" width="32.5" style="13" hidden="1"/>
    <col min="1796" max="1796" width="23.1640625" style="13" hidden="1"/>
    <col min="1797" max="2048" width="15.1640625" style="13" hidden="1"/>
    <col min="2049" max="2049" width="3.6640625" style="13" hidden="1"/>
    <col min="2050" max="2050" width="49" style="13" hidden="1"/>
    <col min="2051" max="2051" width="32.5" style="13" hidden="1"/>
    <col min="2052" max="2052" width="23.1640625" style="13" hidden="1"/>
    <col min="2053" max="2304" width="15.1640625" style="13" hidden="1"/>
    <col min="2305" max="2305" width="3.6640625" style="13" hidden="1"/>
    <col min="2306" max="2306" width="49" style="13" hidden="1"/>
    <col min="2307" max="2307" width="32.5" style="13" hidden="1"/>
    <col min="2308" max="2308" width="23.1640625" style="13" hidden="1"/>
    <col min="2309" max="2560" width="15.1640625" style="13" hidden="1"/>
    <col min="2561" max="2561" width="3.6640625" style="13" hidden="1"/>
    <col min="2562" max="2562" width="49" style="13" hidden="1"/>
    <col min="2563" max="2563" width="32.5" style="13" hidden="1"/>
    <col min="2564" max="2564" width="23.1640625" style="13" hidden="1"/>
    <col min="2565" max="2816" width="15.1640625" style="13" hidden="1"/>
    <col min="2817" max="2817" width="3.6640625" style="13" hidden="1"/>
    <col min="2818" max="2818" width="49" style="13" hidden="1"/>
    <col min="2819" max="2819" width="32.5" style="13" hidden="1"/>
    <col min="2820" max="2820" width="23.1640625" style="13" hidden="1"/>
    <col min="2821" max="3072" width="15.1640625" style="13" hidden="1"/>
    <col min="3073" max="3073" width="3.6640625" style="13" hidden="1"/>
    <col min="3074" max="3074" width="49" style="13" hidden="1"/>
    <col min="3075" max="3075" width="32.5" style="13" hidden="1"/>
    <col min="3076" max="3076" width="23.1640625" style="13" hidden="1"/>
    <col min="3077" max="3328" width="15.1640625" style="13" hidden="1"/>
    <col min="3329" max="3329" width="3.6640625" style="13" hidden="1"/>
    <col min="3330" max="3330" width="49" style="13" hidden="1"/>
    <col min="3331" max="3331" width="32.5" style="13" hidden="1"/>
    <col min="3332" max="3332" width="23.1640625" style="13" hidden="1"/>
    <col min="3333" max="3584" width="15.1640625" style="13" hidden="1"/>
    <col min="3585" max="3585" width="3.6640625" style="13" hidden="1"/>
    <col min="3586" max="3586" width="49" style="13" hidden="1"/>
    <col min="3587" max="3587" width="32.5" style="13" hidden="1"/>
    <col min="3588" max="3588" width="23.1640625" style="13" hidden="1"/>
    <col min="3589" max="3840" width="15.1640625" style="13" hidden="1"/>
    <col min="3841" max="3841" width="3.6640625" style="13" hidden="1"/>
    <col min="3842" max="3842" width="49" style="13" hidden="1"/>
    <col min="3843" max="3843" width="32.5" style="13" hidden="1"/>
    <col min="3844" max="3844" width="23.1640625" style="13" hidden="1"/>
    <col min="3845" max="4096" width="15.1640625" style="13" hidden="1"/>
    <col min="4097" max="4097" width="3.6640625" style="13" hidden="1"/>
    <col min="4098" max="4098" width="49" style="13" hidden="1"/>
    <col min="4099" max="4099" width="32.5" style="13" hidden="1"/>
    <col min="4100" max="4100" width="23.1640625" style="13" hidden="1"/>
    <col min="4101" max="4352" width="15.1640625" style="13" hidden="1"/>
    <col min="4353" max="4353" width="3.6640625" style="13" hidden="1"/>
    <col min="4354" max="4354" width="49" style="13" hidden="1"/>
    <col min="4355" max="4355" width="32.5" style="13" hidden="1"/>
    <col min="4356" max="4356" width="23.1640625" style="13" hidden="1"/>
    <col min="4357" max="4608" width="15.1640625" style="13" hidden="1"/>
    <col min="4609" max="4609" width="3.6640625" style="13" hidden="1"/>
    <col min="4610" max="4610" width="49" style="13" hidden="1"/>
    <col min="4611" max="4611" width="32.5" style="13" hidden="1"/>
    <col min="4612" max="4612" width="23.1640625" style="13" hidden="1"/>
    <col min="4613" max="4864" width="15.1640625" style="13" hidden="1"/>
    <col min="4865" max="4865" width="3.6640625" style="13" hidden="1"/>
    <col min="4866" max="4866" width="49" style="13" hidden="1"/>
    <col min="4867" max="4867" width="32.5" style="13" hidden="1"/>
    <col min="4868" max="4868" width="23.1640625" style="13" hidden="1"/>
    <col min="4869" max="5120" width="15.1640625" style="13" hidden="1"/>
    <col min="5121" max="5121" width="3.6640625" style="13" hidden="1"/>
    <col min="5122" max="5122" width="49" style="13" hidden="1"/>
    <col min="5123" max="5123" width="32.5" style="13" hidden="1"/>
    <col min="5124" max="5124" width="23.1640625" style="13" hidden="1"/>
    <col min="5125" max="5376" width="15.1640625" style="13" hidden="1"/>
    <col min="5377" max="5377" width="3.6640625" style="13" hidden="1"/>
    <col min="5378" max="5378" width="49" style="13" hidden="1"/>
    <col min="5379" max="5379" width="32.5" style="13" hidden="1"/>
    <col min="5380" max="5380" width="23.1640625" style="13" hidden="1"/>
    <col min="5381" max="5632" width="15.1640625" style="13" hidden="1"/>
    <col min="5633" max="5633" width="3.6640625" style="13" hidden="1"/>
    <col min="5634" max="5634" width="49" style="13" hidden="1"/>
    <col min="5635" max="5635" width="32.5" style="13" hidden="1"/>
    <col min="5636" max="5636" width="23.1640625" style="13" hidden="1"/>
    <col min="5637" max="5888" width="15.1640625" style="13" hidden="1"/>
    <col min="5889" max="5889" width="3.6640625" style="13" hidden="1"/>
    <col min="5890" max="5890" width="49" style="13" hidden="1"/>
    <col min="5891" max="5891" width="32.5" style="13" hidden="1"/>
    <col min="5892" max="5892" width="23.1640625" style="13" hidden="1"/>
    <col min="5893" max="6144" width="15.1640625" style="13" hidden="1"/>
    <col min="6145" max="6145" width="3.6640625" style="13" hidden="1"/>
    <col min="6146" max="6146" width="49" style="13" hidden="1"/>
    <col min="6147" max="6147" width="32.5" style="13" hidden="1"/>
    <col min="6148" max="6148" width="23.1640625" style="13" hidden="1"/>
    <col min="6149" max="6400" width="15.1640625" style="13" hidden="1"/>
    <col min="6401" max="6401" width="3.6640625" style="13" hidden="1"/>
    <col min="6402" max="6402" width="49" style="13" hidden="1"/>
    <col min="6403" max="6403" width="32.5" style="13" hidden="1"/>
    <col min="6404" max="6404" width="23.1640625" style="13" hidden="1"/>
    <col min="6405" max="6656" width="15.1640625" style="13" hidden="1"/>
    <col min="6657" max="6657" width="3.6640625" style="13" hidden="1"/>
    <col min="6658" max="6658" width="49" style="13" hidden="1"/>
    <col min="6659" max="6659" width="32.5" style="13" hidden="1"/>
    <col min="6660" max="6660" width="23.1640625" style="13" hidden="1"/>
    <col min="6661" max="6912" width="15.1640625" style="13" hidden="1"/>
    <col min="6913" max="6913" width="3.6640625" style="13" hidden="1"/>
    <col min="6914" max="6914" width="49" style="13" hidden="1"/>
    <col min="6915" max="6915" width="32.5" style="13" hidden="1"/>
    <col min="6916" max="6916" width="23.1640625" style="13" hidden="1"/>
    <col min="6917" max="7168" width="15.1640625" style="13" hidden="1"/>
    <col min="7169" max="7169" width="3.6640625" style="13" hidden="1"/>
    <col min="7170" max="7170" width="49" style="13" hidden="1"/>
    <col min="7171" max="7171" width="32.5" style="13" hidden="1"/>
    <col min="7172" max="7172" width="23.1640625" style="13" hidden="1"/>
    <col min="7173" max="7424" width="15.1640625" style="13" hidden="1"/>
    <col min="7425" max="7425" width="3.6640625" style="13" hidden="1"/>
    <col min="7426" max="7426" width="49" style="13" hidden="1"/>
    <col min="7427" max="7427" width="32.5" style="13" hidden="1"/>
    <col min="7428" max="7428" width="23.1640625" style="13" hidden="1"/>
    <col min="7429" max="7680" width="15.1640625" style="13" hidden="1"/>
    <col min="7681" max="7681" width="3.6640625" style="13" hidden="1"/>
    <col min="7682" max="7682" width="49" style="13" hidden="1"/>
    <col min="7683" max="7683" width="32.5" style="13" hidden="1"/>
    <col min="7684" max="7684" width="23.1640625" style="13" hidden="1"/>
    <col min="7685" max="7936" width="15.1640625" style="13" hidden="1"/>
    <col min="7937" max="7937" width="3.6640625" style="13" hidden="1"/>
    <col min="7938" max="7938" width="49" style="13" hidden="1"/>
    <col min="7939" max="7939" width="32.5" style="13" hidden="1"/>
    <col min="7940" max="7940" width="23.1640625" style="13" hidden="1"/>
    <col min="7941" max="8192" width="15.1640625" style="13" hidden="1"/>
    <col min="8193" max="8193" width="3.6640625" style="13" hidden="1"/>
    <col min="8194" max="8194" width="49" style="13" hidden="1"/>
    <col min="8195" max="8195" width="32.5" style="13" hidden="1"/>
    <col min="8196" max="8196" width="23.1640625" style="13" hidden="1"/>
    <col min="8197" max="8448" width="15.1640625" style="13" hidden="1"/>
    <col min="8449" max="8449" width="3.6640625" style="13" hidden="1"/>
    <col min="8450" max="8450" width="49" style="13" hidden="1"/>
    <col min="8451" max="8451" width="32.5" style="13" hidden="1"/>
    <col min="8452" max="8452" width="23.1640625" style="13" hidden="1"/>
    <col min="8453" max="8704" width="15.1640625" style="13" hidden="1"/>
    <col min="8705" max="8705" width="3.6640625" style="13" hidden="1"/>
    <col min="8706" max="8706" width="49" style="13" hidden="1"/>
    <col min="8707" max="8707" width="32.5" style="13" hidden="1"/>
    <col min="8708" max="8708" width="23.1640625" style="13" hidden="1"/>
    <col min="8709" max="8960" width="15.1640625" style="13" hidden="1"/>
    <col min="8961" max="8961" width="3.6640625" style="13" hidden="1"/>
    <col min="8962" max="8962" width="49" style="13" hidden="1"/>
    <col min="8963" max="8963" width="32.5" style="13" hidden="1"/>
    <col min="8964" max="8964" width="23.1640625" style="13" hidden="1"/>
    <col min="8965" max="9216" width="15.1640625" style="13" hidden="1"/>
    <col min="9217" max="9217" width="3.6640625" style="13" hidden="1"/>
    <col min="9218" max="9218" width="49" style="13" hidden="1"/>
    <col min="9219" max="9219" width="32.5" style="13" hidden="1"/>
    <col min="9220" max="9220" width="23.1640625" style="13" hidden="1"/>
    <col min="9221" max="9472" width="15.1640625" style="13" hidden="1"/>
    <col min="9473" max="9473" width="3.6640625" style="13" hidden="1"/>
    <col min="9474" max="9474" width="49" style="13" hidden="1"/>
    <col min="9475" max="9475" width="32.5" style="13" hidden="1"/>
    <col min="9476" max="9476" width="23.1640625" style="13" hidden="1"/>
    <col min="9477" max="9728" width="15.1640625" style="13" hidden="1"/>
    <col min="9729" max="9729" width="3.6640625" style="13" hidden="1"/>
    <col min="9730" max="9730" width="49" style="13" hidden="1"/>
    <col min="9731" max="9731" width="32.5" style="13" hidden="1"/>
    <col min="9732" max="9732" width="23.1640625" style="13" hidden="1"/>
    <col min="9733" max="9984" width="15.1640625" style="13" hidden="1"/>
    <col min="9985" max="9985" width="3.6640625" style="13" hidden="1"/>
    <col min="9986" max="9986" width="49" style="13" hidden="1"/>
    <col min="9987" max="9987" width="32.5" style="13" hidden="1"/>
    <col min="9988" max="9988" width="23.1640625" style="13" hidden="1"/>
    <col min="9989" max="10240" width="15.1640625" style="13" hidden="1"/>
    <col min="10241" max="10241" width="3.6640625" style="13" hidden="1"/>
    <col min="10242" max="10242" width="49" style="13" hidden="1"/>
    <col min="10243" max="10243" width="32.5" style="13" hidden="1"/>
    <col min="10244" max="10244" width="23.1640625" style="13" hidden="1"/>
    <col min="10245" max="10496" width="15.1640625" style="13" hidden="1"/>
    <col min="10497" max="10497" width="3.6640625" style="13" hidden="1"/>
    <col min="10498" max="10498" width="49" style="13" hidden="1"/>
    <col min="10499" max="10499" width="32.5" style="13" hidden="1"/>
    <col min="10500" max="10500" width="23.1640625" style="13" hidden="1"/>
    <col min="10501" max="10752" width="15.1640625" style="13" hidden="1"/>
    <col min="10753" max="10753" width="3.6640625" style="13" hidden="1"/>
    <col min="10754" max="10754" width="49" style="13" hidden="1"/>
    <col min="10755" max="10755" width="32.5" style="13" hidden="1"/>
    <col min="10756" max="10756" width="23.1640625" style="13" hidden="1"/>
    <col min="10757" max="11008" width="15.1640625" style="13" hidden="1"/>
    <col min="11009" max="11009" width="3.6640625" style="13" hidden="1"/>
    <col min="11010" max="11010" width="49" style="13" hidden="1"/>
    <col min="11011" max="11011" width="32.5" style="13" hidden="1"/>
    <col min="11012" max="11012" width="23.1640625" style="13" hidden="1"/>
    <col min="11013" max="11264" width="15.1640625" style="13" hidden="1"/>
    <col min="11265" max="11265" width="3.6640625" style="13" hidden="1"/>
    <col min="11266" max="11266" width="49" style="13" hidden="1"/>
    <col min="11267" max="11267" width="32.5" style="13" hidden="1"/>
    <col min="11268" max="11268" width="23.1640625" style="13" hidden="1"/>
    <col min="11269" max="11520" width="15.1640625" style="13" hidden="1"/>
    <col min="11521" max="11521" width="3.6640625" style="13" hidden="1"/>
    <col min="11522" max="11522" width="49" style="13" hidden="1"/>
    <col min="11523" max="11523" width="32.5" style="13" hidden="1"/>
    <col min="11524" max="11524" width="23.1640625" style="13" hidden="1"/>
    <col min="11525" max="11776" width="15.1640625" style="13" hidden="1"/>
    <col min="11777" max="11777" width="3.6640625" style="13" hidden="1"/>
    <col min="11778" max="11778" width="49" style="13" hidden="1"/>
    <col min="11779" max="11779" width="32.5" style="13" hidden="1"/>
    <col min="11780" max="11780" width="23.1640625" style="13" hidden="1"/>
    <col min="11781" max="12032" width="15.1640625" style="13" hidden="1"/>
    <col min="12033" max="12033" width="3.6640625" style="13" hidden="1"/>
    <col min="12034" max="12034" width="49" style="13" hidden="1"/>
    <col min="12035" max="12035" width="32.5" style="13" hidden="1"/>
    <col min="12036" max="12036" width="23.1640625" style="13" hidden="1"/>
    <col min="12037" max="12288" width="15.1640625" style="13" hidden="1"/>
    <col min="12289" max="12289" width="3.6640625" style="13" hidden="1"/>
    <col min="12290" max="12290" width="49" style="13" hidden="1"/>
    <col min="12291" max="12291" width="32.5" style="13" hidden="1"/>
    <col min="12292" max="12292" width="23.1640625" style="13" hidden="1"/>
    <col min="12293" max="12544" width="15.1640625" style="13" hidden="1"/>
    <col min="12545" max="12545" width="3.6640625" style="13" hidden="1"/>
    <col min="12546" max="12546" width="49" style="13" hidden="1"/>
    <col min="12547" max="12547" width="32.5" style="13" hidden="1"/>
    <col min="12548" max="12548" width="23.1640625" style="13" hidden="1"/>
    <col min="12549" max="12800" width="15.1640625" style="13" hidden="1"/>
    <col min="12801" max="12801" width="3.6640625" style="13" hidden="1"/>
    <col min="12802" max="12802" width="49" style="13" hidden="1"/>
    <col min="12803" max="12803" width="32.5" style="13" hidden="1"/>
    <col min="12804" max="12804" width="23.1640625" style="13" hidden="1"/>
    <col min="12805" max="13056" width="15.1640625" style="13" hidden="1"/>
    <col min="13057" max="13057" width="3.6640625" style="13" hidden="1"/>
    <col min="13058" max="13058" width="49" style="13" hidden="1"/>
    <col min="13059" max="13059" width="32.5" style="13" hidden="1"/>
    <col min="13060" max="13060" width="23.1640625" style="13" hidden="1"/>
    <col min="13061" max="13312" width="15.1640625" style="13" hidden="1"/>
    <col min="13313" max="13313" width="3.6640625" style="13" hidden="1"/>
    <col min="13314" max="13314" width="49" style="13" hidden="1"/>
    <col min="13315" max="13315" width="32.5" style="13" hidden="1"/>
    <col min="13316" max="13316" width="23.1640625" style="13" hidden="1"/>
    <col min="13317" max="13568" width="15.1640625" style="13" hidden="1"/>
    <col min="13569" max="13569" width="3.6640625" style="13" hidden="1"/>
    <col min="13570" max="13570" width="49" style="13" hidden="1"/>
    <col min="13571" max="13571" width="32.5" style="13" hidden="1"/>
    <col min="13572" max="13572" width="23.1640625" style="13" hidden="1"/>
    <col min="13573" max="13824" width="15.1640625" style="13" hidden="1"/>
    <col min="13825" max="13825" width="3.6640625" style="13" hidden="1"/>
    <col min="13826" max="13826" width="49" style="13" hidden="1"/>
    <col min="13827" max="13827" width="32.5" style="13" hidden="1"/>
    <col min="13828" max="13828" width="23.1640625" style="13" hidden="1"/>
    <col min="13829" max="14080" width="15.1640625" style="13" hidden="1"/>
    <col min="14081" max="14081" width="3.6640625" style="13" hidden="1"/>
    <col min="14082" max="14082" width="49" style="13" hidden="1"/>
    <col min="14083" max="14083" width="32.5" style="13" hidden="1"/>
    <col min="14084" max="14084" width="23.1640625" style="13" hidden="1"/>
    <col min="14085" max="14336" width="15.1640625" style="13" hidden="1"/>
    <col min="14337" max="14337" width="3.6640625" style="13" hidden="1"/>
    <col min="14338" max="14338" width="49" style="13" hidden="1"/>
    <col min="14339" max="14339" width="32.5" style="13" hidden="1"/>
    <col min="14340" max="14340" width="23.1640625" style="13" hidden="1"/>
    <col min="14341" max="14592" width="15.1640625" style="13" hidden="1"/>
    <col min="14593" max="14593" width="3.6640625" style="13" hidden="1"/>
    <col min="14594" max="14594" width="49" style="13" hidden="1"/>
    <col min="14595" max="14595" width="32.5" style="13" hidden="1"/>
    <col min="14596" max="14596" width="23.1640625" style="13" hidden="1"/>
    <col min="14597" max="14848" width="15.1640625" style="13" hidden="1"/>
    <col min="14849" max="14849" width="3.6640625" style="13" hidden="1"/>
    <col min="14850" max="14850" width="49" style="13" hidden="1"/>
    <col min="14851" max="14851" width="32.5" style="13" hidden="1"/>
    <col min="14852" max="14852" width="23.1640625" style="13" hidden="1"/>
    <col min="14853" max="15104" width="15.1640625" style="13" hidden="1"/>
    <col min="15105" max="15105" width="3.6640625" style="13" hidden="1"/>
    <col min="15106" max="15106" width="49" style="13" hidden="1"/>
    <col min="15107" max="15107" width="32.5" style="13" hidden="1"/>
    <col min="15108" max="15108" width="23.1640625" style="13" hidden="1"/>
    <col min="15109" max="15360" width="15.1640625" style="13" hidden="1"/>
    <col min="15361" max="15361" width="3.6640625" style="13" hidden="1"/>
    <col min="15362" max="15362" width="49" style="13" hidden="1"/>
    <col min="15363" max="15363" width="32.5" style="13" hidden="1"/>
    <col min="15364" max="15364" width="23.1640625" style="13" hidden="1"/>
    <col min="15365" max="15616" width="15.1640625" style="13" hidden="1"/>
    <col min="15617" max="15617" width="3.6640625" style="13" hidden="1"/>
    <col min="15618" max="15618" width="49" style="13" hidden="1"/>
    <col min="15619" max="15619" width="32.5" style="13" hidden="1"/>
    <col min="15620" max="15620" width="23.1640625" style="13" hidden="1"/>
    <col min="15621" max="15872" width="15.1640625" style="13" hidden="1"/>
    <col min="15873" max="15873" width="3.6640625" style="13" hidden="1"/>
    <col min="15874" max="15874" width="49" style="13" hidden="1"/>
    <col min="15875" max="15875" width="32.5" style="13" hidden="1"/>
    <col min="15876" max="15876" width="23.1640625" style="13" hidden="1"/>
    <col min="15877" max="16128" width="15.1640625" style="13" hidden="1"/>
    <col min="16129" max="16129" width="3.6640625" style="13" hidden="1"/>
    <col min="16130" max="16130" width="49" style="13" hidden="1"/>
    <col min="16131" max="16131" width="32.5" style="13" hidden="1"/>
    <col min="16132" max="16132" width="23.1640625" style="13" hidden="1"/>
    <col min="16133" max="16384" width="15.1640625" style="13" hidden="1"/>
  </cols>
  <sheetData>
    <row r="1" spans="2:27" x14ac:dyDescent="0.2"/>
    <row r="2" spans="2:27" s="10" customFormat="1" ht="29.75" customHeight="1" x14ac:dyDescent="0.2">
      <c r="B2" s="393"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94"/>
    </row>
    <row r="3" spans="2:27" s="24" customFormat="1" ht="41" customHeight="1" x14ac:dyDescent="0.2">
      <c r="B3" s="395"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96"/>
    </row>
    <row r="4" spans="2:27" s="24" customFormat="1" ht="87" customHeight="1" x14ac:dyDescent="0.2">
      <c r="B4" s="399" t="str">
        <f>IF(Declaration!$I$4="English",Languages!A434,IF(Declaration!$I$4="French",Languages!B434,IF(Declaration!$I$4="Spanish",Languages!C434,IF(Declaration!$I$4="German",Languages!D434,IF(Declaration!$I$4="Chinese",Languages!E434,IF(Declaration!$I$4="Japanese",Languages!F434,IF(Declaration!$I$4="Portugese",Languages!G434)))))
))</f>
        <v xml:space="preserve">This is a list of sectors of forced labor exploitation that were separately identified in the Global Estimates of Modern Slavery (ILO, Walk Free Foundation in partnership with IOM, 2017) and child labour exploitation that were separately identified in Child Labour: Global Estimates 2020, Trends and the Road Forward (ILO and UNICEF, 2021)    </v>
      </c>
      <c r="C4" s="400"/>
    </row>
    <row r="5" spans="2:27" s="36" customFormat="1" ht="53" customHeight="1" x14ac:dyDescent="0.2">
      <c r="B5" s="56"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Exploitation</v>
      </c>
      <c r="C5" s="57"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40"/>
      <c r="E5" s="35"/>
      <c r="F5" s="35"/>
      <c r="G5" s="35"/>
      <c r="H5" s="35"/>
      <c r="I5" s="35"/>
      <c r="J5" s="35"/>
      <c r="K5" s="35"/>
      <c r="L5" s="35"/>
      <c r="M5" s="35"/>
      <c r="N5" s="35"/>
      <c r="O5" s="35"/>
      <c r="P5" s="35"/>
      <c r="Q5" s="35"/>
      <c r="R5" s="35"/>
      <c r="S5" s="35"/>
      <c r="T5" s="35"/>
      <c r="U5" s="35"/>
      <c r="V5" s="35"/>
      <c r="W5" s="35"/>
      <c r="X5" s="35"/>
      <c r="Y5" s="35"/>
      <c r="Z5" s="35"/>
      <c r="AA5" s="35"/>
    </row>
    <row r="6" spans="2:27" s="27" customFormat="1" ht="26" customHeight="1" x14ac:dyDescent="0.15">
      <c r="B6" s="113"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6" t="s">
        <v>1</v>
      </c>
    </row>
    <row r="7" spans="2:27" s="27" customFormat="1" ht="26" customHeight="1" x14ac:dyDescent="0.15">
      <c r="B7" s="113"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6" t="s">
        <v>1</v>
      </c>
    </row>
    <row r="8" spans="2:27" s="27" customFormat="1" ht="26" customHeight="1" x14ac:dyDescent="0.15">
      <c r="B8" s="113" t="str">
        <f>IF(Declaration!$I$4="English",Languages!A439,IF(Declaration!$I$4="French",Languages!B439,IF(Declaration!$I$4="Spanish",Languages!C439,IF(Declaration!$I$4="German",Languages!D439,IF(Declaration!$I$4="Chinese",Languages!E439,IF(Declaration!$I$4="Japanese",Languages!F439,IF(Declaration!$I$4="Portugese",Languages!G439)))))))</f>
        <v>Begging</v>
      </c>
      <c r="C8" s="76" t="s">
        <v>1</v>
      </c>
    </row>
    <row r="9" spans="2:27" s="27" customFormat="1" ht="26" customHeight="1" x14ac:dyDescent="0.15">
      <c r="B9" s="114"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6" t="s">
        <v>1</v>
      </c>
    </row>
    <row r="10" spans="2:27" s="27" customFormat="1" ht="26" customHeight="1" x14ac:dyDescent="0.15">
      <c r="B10" s="113"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6" t="s">
        <v>1</v>
      </c>
    </row>
    <row r="11" spans="2:27" s="27" customFormat="1" ht="26" customHeight="1" x14ac:dyDescent="0.15">
      <c r="B11" s="113"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6" t="s">
        <v>1</v>
      </c>
    </row>
    <row r="12" spans="2:27" s="27" customFormat="1" ht="26" customHeight="1" x14ac:dyDescent="0.15">
      <c r="B12" s="113"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6" t="s">
        <v>1</v>
      </c>
    </row>
    <row r="13" spans="2:27" s="27" customFormat="1" ht="26" customHeight="1" x14ac:dyDescent="0.15">
      <c r="B13" s="113"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6" t="s">
        <v>1</v>
      </c>
    </row>
    <row r="14" spans="2:27" s="27" customFormat="1" ht="26" customHeight="1" x14ac:dyDescent="0.15">
      <c r="B14" s="113"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6" t="s">
        <v>1</v>
      </c>
    </row>
    <row r="15" spans="2:27" s="27" customFormat="1" ht="26" customHeight="1" x14ac:dyDescent="0.15">
      <c r="B15" s="113"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6" t="s">
        <v>1</v>
      </c>
    </row>
    <row r="16" spans="2:27" s="27" customFormat="1" ht="26" customHeight="1" x14ac:dyDescent="0.15">
      <c r="B16" s="113"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6" t="s">
        <v>1</v>
      </c>
    </row>
    <row r="17" spans="2:3" s="27" customFormat="1" ht="14" x14ac:dyDescent="0.15">
      <c r="B17" s="397" t="s">
        <v>3284</v>
      </c>
      <c r="C17" s="398"/>
    </row>
    <row r="18" spans="2:3" x14ac:dyDescent="0.2">
      <c r="C18" s="15"/>
    </row>
    <row r="19" spans="2:3" x14ac:dyDescent="0.2">
      <c r="C19" s="15"/>
    </row>
    <row r="20" spans="2:3" hidden="1" x14ac:dyDescent="0.2">
      <c r="C20" s="15"/>
    </row>
    <row r="21" spans="2:3" hidden="1" x14ac:dyDescent="0.2">
      <c r="C21" s="15"/>
    </row>
    <row r="22" spans="2:3" hidden="1" x14ac:dyDescent="0.2">
      <c r="C22" s="15"/>
    </row>
    <row r="23" spans="2:3" hidden="1" x14ac:dyDescent="0.2">
      <c r="C23" s="15"/>
    </row>
    <row r="24" spans="2:3" hidden="1" x14ac:dyDescent="0.2">
      <c r="C24" s="15"/>
    </row>
    <row r="25" spans="2:3" hidden="1" x14ac:dyDescent="0.2">
      <c r="C25" s="15"/>
    </row>
    <row r="26" spans="2:3" hidden="1" x14ac:dyDescent="0.2">
      <c r="C26" s="15"/>
    </row>
    <row r="27" spans="2:3" hidden="1" x14ac:dyDescent="0.2">
      <c r="C27" s="15"/>
    </row>
    <row r="28" spans="2:3" hidden="1" x14ac:dyDescent="0.2">
      <c r="C28" s="15"/>
    </row>
    <row r="29" spans="2:3" hidden="1" x14ac:dyDescent="0.2">
      <c r="C29" s="15"/>
    </row>
    <row r="30" spans="2:3" hidden="1" x14ac:dyDescent="0.2">
      <c r="C30" s="15"/>
    </row>
    <row r="31" spans="2:3" hidden="1" x14ac:dyDescent="0.2">
      <c r="C31" s="15"/>
    </row>
    <row r="32" spans="2:3" hidden="1" x14ac:dyDescent="0.2">
      <c r="C32" s="15"/>
    </row>
    <row r="33" spans="3:3" hidden="1" x14ac:dyDescent="0.2">
      <c r="C33" s="15"/>
    </row>
    <row r="34" spans="3:3" hidden="1" x14ac:dyDescent="0.2">
      <c r="C34" s="15"/>
    </row>
    <row r="35" spans="3:3" hidden="1" x14ac:dyDescent="0.2">
      <c r="C35" s="15"/>
    </row>
    <row r="36" spans="3:3" hidden="1" x14ac:dyDescent="0.2">
      <c r="C36" s="15"/>
    </row>
    <row r="37" spans="3:3" hidden="1" x14ac:dyDescent="0.2">
      <c r="C37" s="15"/>
    </row>
    <row r="38" spans="3:3" hidden="1" x14ac:dyDescent="0.2">
      <c r="C38" s="15"/>
    </row>
    <row r="39" spans="3:3" hidden="1" x14ac:dyDescent="0.2">
      <c r="C39" s="15"/>
    </row>
    <row r="40" spans="3:3" hidden="1" x14ac:dyDescent="0.2">
      <c r="C40" s="15"/>
    </row>
    <row r="41" spans="3:3" hidden="1" x14ac:dyDescent="0.2">
      <c r="C41" s="15"/>
    </row>
    <row r="42" spans="3:3" hidden="1" x14ac:dyDescent="0.2">
      <c r="C42" s="15"/>
    </row>
    <row r="43" spans="3:3" hidden="1" x14ac:dyDescent="0.2">
      <c r="C43" s="15"/>
    </row>
    <row r="44" spans="3:3" hidden="1" x14ac:dyDescent="0.2">
      <c r="C44" s="15"/>
    </row>
    <row r="45" spans="3:3" hidden="1" x14ac:dyDescent="0.2">
      <c r="C45" s="15"/>
    </row>
    <row r="46" spans="3:3" hidden="1" x14ac:dyDescent="0.2">
      <c r="C46" s="15"/>
    </row>
    <row r="47" spans="3:3" hidden="1" x14ac:dyDescent="0.2">
      <c r="C47" s="15"/>
    </row>
    <row r="48" spans="3:3" hidden="1" x14ac:dyDescent="0.2">
      <c r="C48" s="15"/>
    </row>
    <row r="49" spans="3:3" hidden="1" x14ac:dyDescent="0.2">
      <c r="C49" s="15"/>
    </row>
    <row r="50" spans="3:3" hidden="1" x14ac:dyDescent="0.2">
      <c r="C50" s="15"/>
    </row>
    <row r="51" spans="3:3" hidden="1" x14ac:dyDescent="0.2">
      <c r="C51" s="15"/>
    </row>
    <row r="52" spans="3:3" hidden="1" x14ac:dyDescent="0.2">
      <c r="C52" s="15"/>
    </row>
    <row r="53" spans="3:3" hidden="1" x14ac:dyDescent="0.2">
      <c r="C53" s="15"/>
    </row>
    <row r="54" spans="3:3" hidden="1" x14ac:dyDescent="0.2">
      <c r="C54" s="15"/>
    </row>
    <row r="55" spans="3:3" hidden="1" x14ac:dyDescent="0.2">
      <c r="C55" s="15"/>
    </row>
    <row r="56" spans="3:3" hidden="1" x14ac:dyDescent="0.2">
      <c r="C56" s="15"/>
    </row>
    <row r="57" spans="3:3" hidden="1" x14ac:dyDescent="0.2">
      <c r="C57" s="15"/>
    </row>
    <row r="58" spans="3:3" hidden="1" x14ac:dyDescent="0.2">
      <c r="C58" s="15"/>
    </row>
    <row r="59" spans="3:3" hidden="1" x14ac:dyDescent="0.2">
      <c r="C59" s="15"/>
    </row>
    <row r="60" spans="3:3" hidden="1" x14ac:dyDescent="0.2">
      <c r="C60" s="15"/>
    </row>
    <row r="61" spans="3:3" hidden="1" x14ac:dyDescent="0.2">
      <c r="C61" s="15"/>
    </row>
    <row r="62" spans="3:3" hidden="1" x14ac:dyDescent="0.2">
      <c r="C62" s="15"/>
    </row>
    <row r="63" spans="3:3" hidden="1" x14ac:dyDescent="0.2">
      <c r="C63" s="15"/>
    </row>
    <row r="64" spans="3:3" hidden="1" x14ac:dyDescent="0.2">
      <c r="C64" s="15"/>
    </row>
    <row r="65" spans="3:3" hidden="1" x14ac:dyDescent="0.2">
      <c r="C65" s="15"/>
    </row>
    <row r="66" spans="3:3" hidden="1" x14ac:dyDescent="0.2">
      <c r="C66" s="15"/>
    </row>
    <row r="67" spans="3:3" hidden="1" x14ac:dyDescent="0.2">
      <c r="C67" s="15"/>
    </row>
    <row r="68" spans="3:3" hidden="1" x14ac:dyDescent="0.2">
      <c r="C68" s="15"/>
    </row>
    <row r="69" spans="3:3" hidden="1" x14ac:dyDescent="0.2">
      <c r="C69" s="15"/>
    </row>
    <row r="70" spans="3:3" hidden="1" x14ac:dyDescent="0.2">
      <c r="C70" s="15"/>
    </row>
    <row r="71" spans="3:3" hidden="1" x14ac:dyDescent="0.2">
      <c r="C71" s="15"/>
    </row>
    <row r="72" spans="3:3" hidden="1" x14ac:dyDescent="0.2">
      <c r="C72" s="15"/>
    </row>
    <row r="73" spans="3:3" hidden="1" x14ac:dyDescent="0.2">
      <c r="C73" s="15"/>
    </row>
    <row r="74" spans="3:3" hidden="1" x14ac:dyDescent="0.2">
      <c r="C74" s="15"/>
    </row>
    <row r="75" spans="3:3" hidden="1" x14ac:dyDescent="0.2">
      <c r="C75" s="15"/>
    </row>
    <row r="76" spans="3:3" hidden="1" x14ac:dyDescent="0.2">
      <c r="C76" s="15"/>
    </row>
    <row r="77" spans="3:3" hidden="1" x14ac:dyDescent="0.2">
      <c r="C77" s="15"/>
    </row>
    <row r="78" spans="3:3" hidden="1" x14ac:dyDescent="0.2">
      <c r="C78" s="15"/>
    </row>
    <row r="79" spans="3:3" hidden="1" x14ac:dyDescent="0.2">
      <c r="C79" s="15"/>
    </row>
    <row r="80" spans="3:3" hidden="1" x14ac:dyDescent="0.2">
      <c r="C80" s="15"/>
    </row>
    <row r="81" spans="3:3" hidden="1" x14ac:dyDescent="0.2">
      <c r="C81" s="15"/>
    </row>
    <row r="82" spans="3:3" hidden="1" x14ac:dyDescent="0.2">
      <c r="C82" s="15"/>
    </row>
    <row r="83" spans="3:3" hidden="1" x14ac:dyDescent="0.2">
      <c r="C83" s="15"/>
    </row>
    <row r="84" spans="3:3" hidden="1" x14ac:dyDescent="0.2">
      <c r="C84" s="15"/>
    </row>
    <row r="85" spans="3:3" hidden="1" x14ac:dyDescent="0.2">
      <c r="C85" s="15"/>
    </row>
    <row r="86" spans="3:3" hidden="1" x14ac:dyDescent="0.2">
      <c r="C86" s="15"/>
    </row>
    <row r="87" spans="3:3" hidden="1" x14ac:dyDescent="0.2">
      <c r="C87" s="15"/>
    </row>
    <row r="88" spans="3:3" hidden="1" x14ac:dyDescent="0.2">
      <c r="C88" s="15"/>
    </row>
    <row r="89" spans="3:3" hidden="1" x14ac:dyDescent="0.2">
      <c r="C89" s="15"/>
    </row>
    <row r="90" spans="3:3" hidden="1" x14ac:dyDescent="0.2">
      <c r="C90" s="15"/>
    </row>
    <row r="91" spans="3:3" hidden="1" x14ac:dyDescent="0.2">
      <c r="C91" s="15"/>
    </row>
    <row r="92" spans="3:3" hidden="1" x14ac:dyDescent="0.2">
      <c r="C92" s="15"/>
    </row>
    <row r="93" spans="3:3" hidden="1" x14ac:dyDescent="0.2">
      <c r="C93" s="15"/>
    </row>
    <row r="94" spans="3:3" hidden="1" x14ac:dyDescent="0.2">
      <c r="C94" s="15"/>
    </row>
    <row r="95" spans="3:3" hidden="1" x14ac:dyDescent="0.2">
      <c r="C95" s="15"/>
    </row>
    <row r="96" spans="3:3" hidden="1" x14ac:dyDescent="0.2">
      <c r="C96" s="15"/>
    </row>
    <row r="97" spans="3:3" hidden="1" x14ac:dyDescent="0.2">
      <c r="C97" s="15"/>
    </row>
    <row r="98" spans="3:3" hidden="1" x14ac:dyDescent="0.2">
      <c r="C98" s="15"/>
    </row>
    <row r="99" spans="3:3" hidden="1" x14ac:dyDescent="0.2">
      <c r="C99" s="15"/>
    </row>
    <row r="100" spans="3:3" hidden="1" x14ac:dyDescent="0.2">
      <c r="C100" s="15"/>
    </row>
    <row r="101" spans="3:3" hidden="1" x14ac:dyDescent="0.2">
      <c r="C101" s="15"/>
    </row>
    <row r="102" spans="3:3" hidden="1" x14ac:dyDescent="0.2">
      <c r="C102" s="15"/>
    </row>
    <row r="103" spans="3:3" hidden="1" x14ac:dyDescent="0.2">
      <c r="C103" s="15"/>
    </row>
    <row r="104" spans="3:3" hidden="1" x14ac:dyDescent="0.2">
      <c r="C104" s="15"/>
    </row>
    <row r="105" spans="3:3" hidden="1" x14ac:dyDescent="0.2">
      <c r="C105" s="15"/>
    </row>
    <row r="106" spans="3:3" hidden="1" x14ac:dyDescent="0.2">
      <c r="C106" s="15"/>
    </row>
    <row r="107" spans="3:3" hidden="1" x14ac:dyDescent="0.2">
      <c r="C107" s="15"/>
    </row>
    <row r="108" spans="3:3" hidden="1" x14ac:dyDescent="0.2">
      <c r="C108" s="15"/>
    </row>
    <row r="109" spans="3:3" hidden="1" x14ac:dyDescent="0.2">
      <c r="C109" s="15"/>
    </row>
    <row r="110" spans="3:3" hidden="1" x14ac:dyDescent="0.2">
      <c r="C110" s="15"/>
    </row>
    <row r="111" spans="3:3" hidden="1" x14ac:dyDescent="0.2">
      <c r="C111" s="15"/>
    </row>
    <row r="112" spans="3:3" hidden="1" x14ac:dyDescent="0.2">
      <c r="C112" s="15"/>
    </row>
    <row r="113" spans="3:3" hidden="1" x14ac:dyDescent="0.2">
      <c r="C113" s="15"/>
    </row>
    <row r="114" spans="3:3" hidden="1" x14ac:dyDescent="0.2">
      <c r="C114" s="15"/>
    </row>
    <row r="115" spans="3:3" hidden="1" x14ac:dyDescent="0.2">
      <c r="C115" s="15"/>
    </row>
    <row r="116" spans="3:3" hidden="1" x14ac:dyDescent="0.2">
      <c r="C116" s="15"/>
    </row>
    <row r="117" spans="3:3" hidden="1" x14ac:dyDescent="0.2">
      <c r="C117" s="15"/>
    </row>
    <row r="118" spans="3:3" hidden="1" x14ac:dyDescent="0.2">
      <c r="C118" s="15"/>
    </row>
    <row r="119" spans="3:3" hidden="1" x14ac:dyDescent="0.2">
      <c r="C119" s="15"/>
    </row>
    <row r="120" spans="3:3" hidden="1" x14ac:dyDescent="0.2">
      <c r="C120" s="15"/>
    </row>
    <row r="121" spans="3:3" hidden="1" x14ac:dyDescent="0.2">
      <c r="C121" s="15"/>
    </row>
    <row r="122" spans="3:3" hidden="1" x14ac:dyDescent="0.2">
      <c r="C122" s="15"/>
    </row>
    <row r="123" spans="3:3" hidden="1" x14ac:dyDescent="0.2">
      <c r="C123" s="15"/>
    </row>
    <row r="124" spans="3:3" hidden="1" x14ac:dyDescent="0.2">
      <c r="C124" s="15"/>
    </row>
    <row r="125" spans="3:3" hidden="1" x14ac:dyDescent="0.2">
      <c r="C125" s="15"/>
    </row>
    <row r="126" spans="3:3" hidden="1" x14ac:dyDescent="0.2">
      <c r="C126" s="15"/>
    </row>
    <row r="127" spans="3:3" hidden="1" x14ac:dyDescent="0.2">
      <c r="C127" s="15"/>
    </row>
    <row r="128" spans="3:3" hidden="1" x14ac:dyDescent="0.2">
      <c r="C128" s="15"/>
    </row>
    <row r="129" spans="3:3" hidden="1" x14ac:dyDescent="0.2">
      <c r="C129" s="15"/>
    </row>
    <row r="130" spans="3:3" hidden="1" x14ac:dyDescent="0.2">
      <c r="C130" s="15"/>
    </row>
    <row r="131" spans="3:3" hidden="1" x14ac:dyDescent="0.2">
      <c r="C131" s="15"/>
    </row>
    <row r="132" spans="3:3" hidden="1" x14ac:dyDescent="0.2">
      <c r="C132" s="15"/>
    </row>
    <row r="133" spans="3:3" hidden="1" x14ac:dyDescent="0.2">
      <c r="C133" s="15"/>
    </row>
    <row r="134" spans="3:3" hidden="1" x14ac:dyDescent="0.2">
      <c r="C134" s="15"/>
    </row>
    <row r="135" spans="3:3" hidden="1" x14ac:dyDescent="0.2">
      <c r="C135" s="15"/>
    </row>
    <row r="136" spans="3:3" hidden="1" x14ac:dyDescent="0.2">
      <c r="C136" s="15"/>
    </row>
    <row r="137" spans="3:3" hidden="1" x14ac:dyDescent="0.2">
      <c r="C137" s="15"/>
    </row>
    <row r="138" spans="3:3" hidden="1" x14ac:dyDescent="0.2">
      <c r="C138" s="15"/>
    </row>
    <row r="139" spans="3:3" hidden="1" x14ac:dyDescent="0.2">
      <c r="C139" s="15"/>
    </row>
    <row r="140" spans="3:3" hidden="1" x14ac:dyDescent="0.2">
      <c r="C140" s="15"/>
    </row>
    <row r="141" spans="3:3" hidden="1" x14ac:dyDescent="0.2">
      <c r="C141" s="15"/>
    </row>
    <row r="142" spans="3:3" hidden="1" x14ac:dyDescent="0.2">
      <c r="C142" s="15"/>
    </row>
    <row r="143" spans="3:3" hidden="1" x14ac:dyDescent="0.2">
      <c r="C143" s="15"/>
    </row>
    <row r="144" spans="3:3" hidden="1" x14ac:dyDescent="0.2">
      <c r="C144" s="15"/>
    </row>
    <row r="145" spans="3:3" hidden="1" x14ac:dyDescent="0.2">
      <c r="C145" s="15"/>
    </row>
    <row r="146" spans="3:3" hidden="1" x14ac:dyDescent="0.2">
      <c r="C146" s="15"/>
    </row>
    <row r="147" spans="3:3" hidden="1" x14ac:dyDescent="0.2">
      <c r="C147" s="15"/>
    </row>
    <row r="148" spans="3:3" hidden="1" x14ac:dyDescent="0.2">
      <c r="C148" s="15"/>
    </row>
    <row r="149" spans="3:3" hidden="1" x14ac:dyDescent="0.2">
      <c r="C149" s="15"/>
    </row>
    <row r="150" spans="3:3" hidden="1" x14ac:dyDescent="0.2">
      <c r="C150" s="15"/>
    </row>
    <row r="151" spans="3:3" hidden="1" x14ac:dyDescent="0.2">
      <c r="C151" s="15"/>
    </row>
    <row r="152" spans="3:3" hidden="1" x14ac:dyDescent="0.2">
      <c r="C152" s="15"/>
    </row>
    <row r="153" spans="3:3" hidden="1" x14ac:dyDescent="0.2">
      <c r="C153" s="15"/>
    </row>
    <row r="154" spans="3:3" hidden="1" x14ac:dyDescent="0.2">
      <c r="C154" s="15"/>
    </row>
    <row r="155" spans="3:3" hidden="1" x14ac:dyDescent="0.2">
      <c r="C155" s="15"/>
    </row>
    <row r="156" spans="3:3" hidden="1" x14ac:dyDescent="0.2">
      <c r="C156" s="15"/>
    </row>
    <row r="157" spans="3:3" hidden="1" x14ac:dyDescent="0.2">
      <c r="C157" s="15"/>
    </row>
    <row r="158" spans="3:3" hidden="1" x14ac:dyDescent="0.2">
      <c r="C158" s="15"/>
    </row>
    <row r="159" spans="3:3" hidden="1" x14ac:dyDescent="0.2">
      <c r="C159" s="15"/>
    </row>
    <row r="160" spans="3:3" hidden="1" x14ac:dyDescent="0.2">
      <c r="C160" s="15"/>
    </row>
    <row r="161" spans="3:3" hidden="1" x14ac:dyDescent="0.2">
      <c r="C161" s="15"/>
    </row>
    <row r="162" spans="3:3" hidden="1" x14ac:dyDescent="0.2">
      <c r="C162" s="15"/>
    </row>
    <row r="163" spans="3:3" hidden="1" x14ac:dyDescent="0.2">
      <c r="C163" s="15"/>
    </row>
    <row r="164" spans="3:3" hidden="1" x14ac:dyDescent="0.2">
      <c r="C164" s="15"/>
    </row>
    <row r="165" spans="3:3" hidden="1" x14ac:dyDescent="0.2">
      <c r="C165" s="15"/>
    </row>
    <row r="166" spans="3:3" hidden="1" x14ac:dyDescent="0.2">
      <c r="C166" s="15"/>
    </row>
    <row r="167" spans="3:3" hidden="1" x14ac:dyDescent="0.2">
      <c r="C167" s="15"/>
    </row>
    <row r="168" spans="3:3" hidden="1" x14ac:dyDescent="0.2">
      <c r="C168" s="15"/>
    </row>
    <row r="169" spans="3:3" hidden="1" x14ac:dyDescent="0.2">
      <c r="C169" s="15"/>
    </row>
    <row r="170" spans="3:3" hidden="1" x14ac:dyDescent="0.2">
      <c r="C170" s="15"/>
    </row>
    <row r="171" spans="3:3" hidden="1" x14ac:dyDescent="0.2">
      <c r="C171" s="15"/>
    </row>
    <row r="172" spans="3:3" hidden="1" x14ac:dyDescent="0.2">
      <c r="C172" s="15"/>
    </row>
    <row r="173" spans="3:3" hidden="1" x14ac:dyDescent="0.2">
      <c r="C173" s="15"/>
    </row>
    <row r="174" spans="3:3" hidden="1" x14ac:dyDescent="0.2">
      <c r="C174" s="15"/>
    </row>
    <row r="175" spans="3:3" hidden="1" x14ac:dyDescent="0.2">
      <c r="C175" s="15"/>
    </row>
    <row r="176" spans="3:3" hidden="1" x14ac:dyDescent="0.2">
      <c r="C176" s="15"/>
    </row>
    <row r="177" spans="3:3" hidden="1" x14ac:dyDescent="0.2">
      <c r="C177" s="15"/>
    </row>
    <row r="178" spans="3:3" hidden="1" x14ac:dyDescent="0.2">
      <c r="C178" s="15"/>
    </row>
    <row r="179" spans="3:3" hidden="1" x14ac:dyDescent="0.2">
      <c r="C179" s="15"/>
    </row>
    <row r="180" spans="3:3" hidden="1" x14ac:dyDescent="0.2">
      <c r="C180" s="15"/>
    </row>
    <row r="181" spans="3:3" hidden="1" x14ac:dyDescent="0.2">
      <c r="C181" s="15"/>
    </row>
    <row r="182" spans="3:3" hidden="1" x14ac:dyDescent="0.2">
      <c r="C182" s="15"/>
    </row>
    <row r="183" spans="3:3" hidden="1" x14ac:dyDescent="0.2">
      <c r="C183" s="15"/>
    </row>
    <row r="184" spans="3:3" hidden="1" x14ac:dyDescent="0.2">
      <c r="C184" s="15"/>
    </row>
    <row r="185" spans="3:3" hidden="1" x14ac:dyDescent="0.2">
      <c r="C185" s="15"/>
    </row>
    <row r="186" spans="3:3" hidden="1" x14ac:dyDescent="0.2">
      <c r="C186" s="15"/>
    </row>
    <row r="187" spans="3:3" hidden="1" x14ac:dyDescent="0.2">
      <c r="C187" s="15"/>
    </row>
    <row r="188" spans="3:3" hidden="1" x14ac:dyDescent="0.2">
      <c r="C188" s="15"/>
    </row>
    <row r="189" spans="3:3" hidden="1" x14ac:dyDescent="0.2">
      <c r="C189" s="15"/>
    </row>
    <row r="190" spans="3:3" hidden="1" x14ac:dyDescent="0.2">
      <c r="C190" s="15"/>
    </row>
    <row r="191" spans="3:3" hidden="1" x14ac:dyDescent="0.2">
      <c r="C191" s="15"/>
    </row>
    <row r="192" spans="3:3" hidden="1" x14ac:dyDescent="0.2">
      <c r="C192" s="15"/>
    </row>
    <row r="193" spans="3:3" hidden="1" x14ac:dyDescent="0.2">
      <c r="C193" s="15"/>
    </row>
    <row r="194" spans="3:3" hidden="1" x14ac:dyDescent="0.2">
      <c r="C194" s="15"/>
    </row>
    <row r="195" spans="3:3" hidden="1" x14ac:dyDescent="0.2">
      <c r="C195" s="15"/>
    </row>
    <row r="196" spans="3:3" hidden="1" x14ac:dyDescent="0.2">
      <c r="C196" s="15"/>
    </row>
    <row r="197" spans="3:3" hidden="1" x14ac:dyDescent="0.2">
      <c r="C197" s="15"/>
    </row>
    <row r="198" spans="3:3" hidden="1" x14ac:dyDescent="0.2">
      <c r="C198" s="15"/>
    </row>
    <row r="199" spans="3:3" hidden="1" x14ac:dyDescent="0.2">
      <c r="C199" s="15"/>
    </row>
    <row r="200" spans="3:3" hidden="1" x14ac:dyDescent="0.2">
      <c r="C200" s="15"/>
    </row>
    <row r="201" spans="3:3" hidden="1" x14ac:dyDescent="0.2">
      <c r="C201" s="15"/>
    </row>
    <row r="202" spans="3:3" hidden="1" x14ac:dyDescent="0.2">
      <c r="C202" s="15"/>
    </row>
    <row r="203" spans="3:3" hidden="1" x14ac:dyDescent="0.2">
      <c r="C203" s="15"/>
    </row>
    <row r="204" spans="3:3" hidden="1" x14ac:dyDescent="0.2">
      <c r="C204" s="15"/>
    </row>
    <row r="205" spans="3:3" hidden="1" x14ac:dyDescent="0.2">
      <c r="C205" s="15"/>
    </row>
    <row r="206" spans="3:3" hidden="1" x14ac:dyDescent="0.2">
      <c r="C206" s="15"/>
    </row>
    <row r="207" spans="3:3" hidden="1" x14ac:dyDescent="0.2">
      <c r="C207" s="15"/>
    </row>
    <row r="208" spans="3:3" hidden="1" x14ac:dyDescent="0.2">
      <c r="C208" s="15"/>
    </row>
    <row r="209" spans="3:3" hidden="1" x14ac:dyDescent="0.2">
      <c r="C209" s="15"/>
    </row>
    <row r="210" spans="3:3" hidden="1" x14ac:dyDescent="0.2">
      <c r="C210" s="15"/>
    </row>
    <row r="211" spans="3:3" hidden="1" x14ac:dyDescent="0.2">
      <c r="C211" s="15"/>
    </row>
    <row r="212" spans="3:3" hidden="1" x14ac:dyDescent="0.2">
      <c r="C212" s="15"/>
    </row>
    <row r="213" spans="3:3" hidden="1" x14ac:dyDescent="0.2">
      <c r="C213" s="15"/>
    </row>
    <row r="214" spans="3:3" hidden="1" x14ac:dyDescent="0.2">
      <c r="C214" s="15"/>
    </row>
    <row r="215" spans="3:3" hidden="1" x14ac:dyDescent="0.2">
      <c r="C215" s="15"/>
    </row>
    <row r="216" spans="3:3" hidden="1" x14ac:dyDescent="0.2">
      <c r="C216" s="15"/>
    </row>
    <row r="217" spans="3:3" hidden="1" x14ac:dyDescent="0.2">
      <c r="C217" s="15"/>
    </row>
    <row r="218" spans="3:3" hidden="1" x14ac:dyDescent="0.2">
      <c r="C218" s="15"/>
    </row>
    <row r="219" spans="3:3" hidden="1" x14ac:dyDescent="0.2">
      <c r="C219" s="15"/>
    </row>
    <row r="220" spans="3:3" hidden="1" x14ac:dyDescent="0.2">
      <c r="C220" s="15"/>
    </row>
    <row r="221" spans="3:3" hidden="1" x14ac:dyDescent="0.2">
      <c r="C221" s="15"/>
    </row>
    <row r="222" spans="3:3" hidden="1" x14ac:dyDescent="0.2">
      <c r="C222" s="15"/>
    </row>
    <row r="223" spans="3:3" hidden="1" x14ac:dyDescent="0.2">
      <c r="C223" s="15"/>
    </row>
    <row r="224" spans="3:3" hidden="1" x14ac:dyDescent="0.2">
      <c r="C224" s="15"/>
    </row>
    <row r="225" spans="3:3" hidden="1" x14ac:dyDescent="0.2">
      <c r="C225" s="15"/>
    </row>
    <row r="226" spans="3:3" hidden="1" x14ac:dyDescent="0.2">
      <c r="C226" s="15"/>
    </row>
    <row r="227" spans="3:3" hidden="1" x14ac:dyDescent="0.2">
      <c r="C227" s="15"/>
    </row>
    <row r="228" spans="3:3" hidden="1" x14ac:dyDescent="0.2">
      <c r="C228" s="15"/>
    </row>
    <row r="229" spans="3:3" hidden="1" x14ac:dyDescent="0.2">
      <c r="C229" s="15"/>
    </row>
    <row r="230" spans="3:3" hidden="1" x14ac:dyDescent="0.2">
      <c r="C230" s="15"/>
    </row>
    <row r="231" spans="3:3" hidden="1" x14ac:dyDescent="0.2">
      <c r="C231" s="15"/>
    </row>
    <row r="232" spans="3:3" hidden="1" x14ac:dyDescent="0.2">
      <c r="C232" s="15"/>
    </row>
    <row r="233" spans="3:3" hidden="1" x14ac:dyDescent="0.2">
      <c r="C233" s="15"/>
    </row>
    <row r="234" spans="3:3" hidden="1" x14ac:dyDescent="0.2">
      <c r="C234" s="15"/>
    </row>
    <row r="235" spans="3:3" hidden="1" x14ac:dyDescent="0.2">
      <c r="C235" s="15"/>
    </row>
    <row r="236" spans="3:3" hidden="1" x14ac:dyDescent="0.2">
      <c r="C236" s="15"/>
    </row>
    <row r="237" spans="3:3" hidden="1" x14ac:dyDescent="0.2">
      <c r="C237" s="15"/>
    </row>
    <row r="238" spans="3:3" hidden="1" x14ac:dyDescent="0.2">
      <c r="C238" s="15"/>
    </row>
    <row r="239" spans="3:3" hidden="1" x14ac:dyDescent="0.2">
      <c r="C239" s="15"/>
    </row>
    <row r="240" spans="3:3" hidden="1" x14ac:dyDescent="0.2">
      <c r="C240" s="15"/>
    </row>
    <row r="241" spans="3:3" hidden="1" x14ac:dyDescent="0.2">
      <c r="C241" s="15"/>
    </row>
    <row r="242" spans="3:3" hidden="1" x14ac:dyDescent="0.2">
      <c r="C242" s="15"/>
    </row>
    <row r="243" spans="3:3" hidden="1" x14ac:dyDescent="0.2">
      <c r="C243" s="15"/>
    </row>
    <row r="244" spans="3:3" hidden="1" x14ac:dyDescent="0.2">
      <c r="C244" s="15"/>
    </row>
    <row r="245" spans="3:3" hidden="1" x14ac:dyDescent="0.2">
      <c r="C245" s="15"/>
    </row>
    <row r="246" spans="3:3" hidden="1" x14ac:dyDescent="0.2">
      <c r="C246" s="15"/>
    </row>
    <row r="247" spans="3:3" hidden="1" x14ac:dyDescent="0.2">
      <c r="C247" s="15"/>
    </row>
    <row r="248" spans="3:3" hidden="1" x14ac:dyDescent="0.2">
      <c r="C248" s="15"/>
    </row>
    <row r="249" spans="3:3" hidden="1" x14ac:dyDescent="0.2">
      <c r="C249" s="15"/>
    </row>
    <row r="250" spans="3:3" hidden="1" x14ac:dyDescent="0.2">
      <c r="C250" s="15"/>
    </row>
    <row r="251" spans="3:3" hidden="1" x14ac:dyDescent="0.2">
      <c r="C251" s="15"/>
    </row>
    <row r="252" spans="3:3" hidden="1" x14ac:dyDescent="0.2">
      <c r="C252" s="15"/>
    </row>
    <row r="253" spans="3:3" hidden="1" x14ac:dyDescent="0.2">
      <c r="C253" s="15"/>
    </row>
    <row r="254" spans="3:3" hidden="1" x14ac:dyDescent="0.2">
      <c r="C254" s="15"/>
    </row>
    <row r="255" spans="3:3" hidden="1" x14ac:dyDescent="0.2">
      <c r="C255" s="15"/>
    </row>
    <row r="256" spans="3:3" hidden="1" x14ac:dyDescent="0.2">
      <c r="C256" s="15"/>
    </row>
    <row r="257" spans="3:3" hidden="1" x14ac:dyDescent="0.2">
      <c r="C257" s="15"/>
    </row>
    <row r="258" spans="3:3" hidden="1" x14ac:dyDescent="0.2">
      <c r="C258" s="15"/>
    </row>
    <row r="259" spans="3:3" hidden="1" x14ac:dyDescent="0.2">
      <c r="C259" s="15"/>
    </row>
    <row r="260" spans="3:3" hidden="1" x14ac:dyDescent="0.2">
      <c r="C260" s="15"/>
    </row>
    <row r="261" spans="3:3" hidden="1" x14ac:dyDescent="0.2">
      <c r="C261" s="15"/>
    </row>
    <row r="262" spans="3:3" hidden="1" x14ac:dyDescent="0.2">
      <c r="C262" s="15"/>
    </row>
    <row r="263" spans="3:3" hidden="1" x14ac:dyDescent="0.2">
      <c r="C263" s="15"/>
    </row>
    <row r="264" spans="3:3" hidden="1" x14ac:dyDescent="0.2">
      <c r="C264" s="15"/>
    </row>
    <row r="265" spans="3:3" hidden="1" x14ac:dyDescent="0.2">
      <c r="C265" s="15"/>
    </row>
    <row r="266" spans="3:3" hidden="1" x14ac:dyDescent="0.2">
      <c r="C266" s="15"/>
    </row>
    <row r="267" spans="3:3" hidden="1" x14ac:dyDescent="0.2">
      <c r="C267" s="15"/>
    </row>
    <row r="268" spans="3:3" hidden="1" x14ac:dyDescent="0.2">
      <c r="C268" s="15"/>
    </row>
    <row r="269" spans="3:3" hidden="1" x14ac:dyDescent="0.2">
      <c r="C269" s="15"/>
    </row>
    <row r="270" spans="3:3" hidden="1" x14ac:dyDescent="0.2">
      <c r="C270" s="15"/>
    </row>
    <row r="271" spans="3:3" hidden="1" x14ac:dyDescent="0.2">
      <c r="C271" s="15"/>
    </row>
    <row r="272" spans="3:3" hidden="1" x14ac:dyDescent="0.2">
      <c r="C272" s="15"/>
    </row>
    <row r="273" spans="3:3" hidden="1" x14ac:dyDescent="0.2">
      <c r="C273" s="15"/>
    </row>
    <row r="274" spans="3:3" hidden="1" x14ac:dyDescent="0.2">
      <c r="C274" s="15"/>
    </row>
    <row r="275" spans="3:3" hidden="1" x14ac:dyDescent="0.2">
      <c r="C275" s="15"/>
    </row>
    <row r="276" spans="3:3" hidden="1" x14ac:dyDescent="0.2">
      <c r="C276" s="15"/>
    </row>
    <row r="277" spans="3:3" hidden="1" x14ac:dyDescent="0.2">
      <c r="C277" s="15"/>
    </row>
    <row r="278" spans="3:3" hidden="1" x14ac:dyDescent="0.2">
      <c r="C278" s="15"/>
    </row>
    <row r="279" spans="3:3" hidden="1" x14ac:dyDescent="0.2">
      <c r="C279" s="15"/>
    </row>
    <row r="280" spans="3:3" hidden="1" x14ac:dyDescent="0.2">
      <c r="C280" s="15"/>
    </row>
    <row r="281" spans="3:3" hidden="1" x14ac:dyDescent="0.2">
      <c r="C281" s="15"/>
    </row>
    <row r="282" spans="3:3" hidden="1" x14ac:dyDescent="0.2">
      <c r="C282" s="15"/>
    </row>
    <row r="283" spans="3:3" hidden="1" x14ac:dyDescent="0.2">
      <c r="C283" s="15"/>
    </row>
    <row r="284" spans="3:3" hidden="1" x14ac:dyDescent="0.2">
      <c r="C284" s="15"/>
    </row>
    <row r="285" spans="3:3" hidden="1" x14ac:dyDescent="0.2">
      <c r="C285" s="15"/>
    </row>
    <row r="286" spans="3:3" hidden="1" x14ac:dyDescent="0.2">
      <c r="C286" s="15"/>
    </row>
    <row r="287" spans="3:3" hidden="1" x14ac:dyDescent="0.2">
      <c r="C287" s="15"/>
    </row>
    <row r="288" spans="3:3" hidden="1" x14ac:dyDescent="0.2">
      <c r="C288" s="15"/>
    </row>
    <row r="289" spans="3:3" hidden="1" x14ac:dyDescent="0.2">
      <c r="C289" s="15"/>
    </row>
    <row r="290" spans="3:3" hidden="1" x14ac:dyDescent="0.2">
      <c r="C290" s="15"/>
    </row>
    <row r="291" spans="3:3" hidden="1" x14ac:dyDescent="0.2">
      <c r="C291" s="15"/>
    </row>
    <row r="292" spans="3:3" hidden="1" x14ac:dyDescent="0.2">
      <c r="C292" s="15"/>
    </row>
    <row r="293" spans="3:3" hidden="1" x14ac:dyDescent="0.2">
      <c r="C293" s="15"/>
    </row>
    <row r="294" spans="3:3" hidden="1" x14ac:dyDescent="0.2">
      <c r="C294" s="15"/>
    </row>
    <row r="295" spans="3:3" hidden="1" x14ac:dyDescent="0.2">
      <c r="C295" s="15"/>
    </row>
    <row r="296" spans="3:3" hidden="1" x14ac:dyDescent="0.2">
      <c r="C296" s="15"/>
    </row>
    <row r="297" spans="3:3" hidden="1" x14ac:dyDescent="0.2">
      <c r="C297" s="15"/>
    </row>
    <row r="298" spans="3:3" hidden="1" x14ac:dyDescent="0.2">
      <c r="C298" s="15"/>
    </row>
    <row r="299" spans="3:3" hidden="1" x14ac:dyDescent="0.2">
      <c r="C299" s="15"/>
    </row>
    <row r="300" spans="3:3" hidden="1" x14ac:dyDescent="0.2">
      <c r="C300" s="15"/>
    </row>
    <row r="301" spans="3:3" hidden="1" x14ac:dyDescent="0.2">
      <c r="C301" s="15"/>
    </row>
    <row r="302" spans="3:3" hidden="1" x14ac:dyDescent="0.2">
      <c r="C302" s="15"/>
    </row>
    <row r="303" spans="3:3" hidden="1" x14ac:dyDescent="0.2">
      <c r="C303" s="15"/>
    </row>
    <row r="304" spans="3:3" hidden="1" x14ac:dyDescent="0.2">
      <c r="C304" s="15"/>
    </row>
    <row r="305" spans="3:3" hidden="1" x14ac:dyDescent="0.2">
      <c r="C305" s="15"/>
    </row>
    <row r="306" spans="3:3" hidden="1" x14ac:dyDescent="0.2">
      <c r="C306" s="15"/>
    </row>
    <row r="307" spans="3:3" hidden="1" x14ac:dyDescent="0.2">
      <c r="C307" s="15"/>
    </row>
    <row r="308" spans="3:3" hidden="1" x14ac:dyDescent="0.2">
      <c r="C308" s="15"/>
    </row>
    <row r="309" spans="3:3" hidden="1" x14ac:dyDescent="0.2">
      <c r="C309" s="15"/>
    </row>
    <row r="310" spans="3:3" hidden="1" x14ac:dyDescent="0.2">
      <c r="C310" s="15"/>
    </row>
    <row r="311" spans="3:3" hidden="1" x14ac:dyDescent="0.2">
      <c r="C311" s="15"/>
    </row>
    <row r="312" spans="3:3" hidden="1" x14ac:dyDescent="0.2">
      <c r="C312" s="15"/>
    </row>
    <row r="313" spans="3:3" hidden="1" x14ac:dyDescent="0.2">
      <c r="C313" s="15"/>
    </row>
    <row r="314" spans="3:3" hidden="1" x14ac:dyDescent="0.2">
      <c r="C314" s="15"/>
    </row>
    <row r="315" spans="3:3" hidden="1" x14ac:dyDescent="0.2">
      <c r="C315" s="15"/>
    </row>
    <row r="316" spans="3:3" hidden="1" x14ac:dyDescent="0.2">
      <c r="C316" s="15"/>
    </row>
    <row r="317" spans="3:3" hidden="1" x14ac:dyDescent="0.2">
      <c r="C317" s="15"/>
    </row>
    <row r="318" spans="3:3" hidden="1" x14ac:dyDescent="0.2">
      <c r="C318" s="15"/>
    </row>
    <row r="319" spans="3:3" hidden="1" x14ac:dyDescent="0.2">
      <c r="C319" s="15"/>
    </row>
    <row r="320" spans="3:3" hidden="1" x14ac:dyDescent="0.2">
      <c r="C320" s="15"/>
    </row>
    <row r="321" spans="3:3" hidden="1" x14ac:dyDescent="0.2">
      <c r="C321" s="15"/>
    </row>
    <row r="322" spans="3:3" hidden="1" x14ac:dyDescent="0.2">
      <c r="C322" s="15"/>
    </row>
    <row r="323" spans="3:3" hidden="1" x14ac:dyDescent="0.2">
      <c r="C323" s="15"/>
    </row>
    <row r="324" spans="3:3" hidden="1" x14ac:dyDescent="0.2">
      <c r="C324" s="15"/>
    </row>
    <row r="325" spans="3:3" hidden="1" x14ac:dyDescent="0.2">
      <c r="C325" s="15"/>
    </row>
    <row r="326" spans="3:3" hidden="1" x14ac:dyDescent="0.2">
      <c r="C326" s="15"/>
    </row>
    <row r="327" spans="3:3" hidden="1" x14ac:dyDescent="0.2">
      <c r="C327" s="15"/>
    </row>
    <row r="328" spans="3:3" hidden="1" x14ac:dyDescent="0.2">
      <c r="C328" s="15"/>
    </row>
    <row r="329" spans="3:3" hidden="1" x14ac:dyDescent="0.2">
      <c r="C329" s="15"/>
    </row>
    <row r="330" spans="3:3" hidden="1" x14ac:dyDescent="0.2">
      <c r="C330" s="15"/>
    </row>
    <row r="331" spans="3:3" hidden="1" x14ac:dyDescent="0.2">
      <c r="C331" s="15"/>
    </row>
    <row r="332" spans="3:3" hidden="1" x14ac:dyDescent="0.2">
      <c r="C332" s="15"/>
    </row>
    <row r="333" spans="3:3" hidden="1" x14ac:dyDescent="0.2">
      <c r="C333" s="15"/>
    </row>
    <row r="334" spans="3:3" hidden="1" x14ac:dyDescent="0.2">
      <c r="C334" s="15"/>
    </row>
    <row r="335" spans="3:3" hidden="1" x14ac:dyDescent="0.2">
      <c r="C335" s="15"/>
    </row>
    <row r="336" spans="3:3" hidden="1" x14ac:dyDescent="0.2">
      <c r="C336" s="15"/>
    </row>
    <row r="337" spans="3:3" hidden="1" x14ac:dyDescent="0.2">
      <c r="C337" s="15"/>
    </row>
    <row r="338" spans="3:3" hidden="1" x14ac:dyDescent="0.2">
      <c r="C338" s="15"/>
    </row>
    <row r="339" spans="3:3" hidden="1" x14ac:dyDescent="0.2">
      <c r="C339" s="15"/>
    </row>
    <row r="340" spans="3:3" hidden="1" x14ac:dyDescent="0.2">
      <c r="C340" s="15"/>
    </row>
    <row r="341" spans="3:3" hidden="1" x14ac:dyDescent="0.2">
      <c r="C341" s="15"/>
    </row>
    <row r="342" spans="3:3" hidden="1" x14ac:dyDescent="0.2">
      <c r="C342" s="15"/>
    </row>
    <row r="343" spans="3:3" hidden="1" x14ac:dyDescent="0.2">
      <c r="C343" s="15"/>
    </row>
    <row r="344" spans="3:3" hidden="1" x14ac:dyDescent="0.2">
      <c r="C344" s="15"/>
    </row>
    <row r="345" spans="3:3" hidden="1" x14ac:dyDescent="0.2">
      <c r="C345" s="15"/>
    </row>
    <row r="346" spans="3:3" hidden="1" x14ac:dyDescent="0.2">
      <c r="C346" s="15"/>
    </row>
    <row r="347" spans="3:3" hidden="1" x14ac:dyDescent="0.2">
      <c r="C347" s="15"/>
    </row>
    <row r="348" spans="3:3" hidden="1" x14ac:dyDescent="0.2">
      <c r="C348" s="15"/>
    </row>
    <row r="349" spans="3:3" hidden="1" x14ac:dyDescent="0.2">
      <c r="C349" s="15"/>
    </row>
    <row r="350" spans="3:3" hidden="1" x14ac:dyDescent="0.2">
      <c r="C350" s="15"/>
    </row>
    <row r="351" spans="3:3" hidden="1" x14ac:dyDescent="0.2">
      <c r="C351" s="15"/>
    </row>
    <row r="352" spans="3:3" hidden="1" x14ac:dyDescent="0.2">
      <c r="C352" s="15"/>
    </row>
    <row r="353" spans="3:3" hidden="1" x14ac:dyDescent="0.2">
      <c r="C353" s="15"/>
    </row>
    <row r="354" spans="3:3" hidden="1" x14ac:dyDescent="0.2">
      <c r="C354" s="15"/>
    </row>
    <row r="355" spans="3:3" hidden="1" x14ac:dyDescent="0.2">
      <c r="C355" s="15"/>
    </row>
    <row r="356" spans="3:3" hidden="1" x14ac:dyDescent="0.2">
      <c r="C356" s="15"/>
    </row>
    <row r="357" spans="3:3" hidden="1" x14ac:dyDescent="0.2">
      <c r="C357" s="15"/>
    </row>
    <row r="358" spans="3:3" hidden="1" x14ac:dyDescent="0.2">
      <c r="C358" s="15"/>
    </row>
    <row r="359" spans="3:3" hidden="1" x14ac:dyDescent="0.2">
      <c r="C359" s="15"/>
    </row>
    <row r="360" spans="3:3" hidden="1" x14ac:dyDescent="0.2">
      <c r="C360" s="15"/>
    </row>
    <row r="361" spans="3:3" hidden="1" x14ac:dyDescent="0.2">
      <c r="C361" s="15"/>
    </row>
    <row r="362" spans="3:3" hidden="1" x14ac:dyDescent="0.2">
      <c r="C362" s="15"/>
    </row>
    <row r="363" spans="3:3" hidden="1" x14ac:dyDescent="0.2">
      <c r="C363" s="15"/>
    </row>
    <row r="364" spans="3:3" hidden="1" x14ac:dyDescent="0.2">
      <c r="C364" s="15"/>
    </row>
    <row r="365" spans="3:3" hidden="1" x14ac:dyDescent="0.2">
      <c r="C365" s="15"/>
    </row>
    <row r="366" spans="3:3" hidden="1" x14ac:dyDescent="0.2">
      <c r="C366" s="15"/>
    </row>
    <row r="367" spans="3:3" hidden="1" x14ac:dyDescent="0.2">
      <c r="C367" s="15"/>
    </row>
    <row r="368" spans="3:3" hidden="1" x14ac:dyDescent="0.2">
      <c r="C368" s="15"/>
    </row>
    <row r="369" spans="3:3" hidden="1" x14ac:dyDescent="0.2">
      <c r="C369" s="15"/>
    </row>
    <row r="370" spans="3:3" hidden="1" x14ac:dyDescent="0.2">
      <c r="C370" s="15"/>
    </row>
    <row r="371" spans="3:3" hidden="1" x14ac:dyDescent="0.2">
      <c r="C371" s="15"/>
    </row>
    <row r="372" spans="3:3" hidden="1" x14ac:dyDescent="0.2">
      <c r="C372" s="15"/>
    </row>
    <row r="373" spans="3:3" hidden="1" x14ac:dyDescent="0.2">
      <c r="C373" s="15"/>
    </row>
    <row r="374" spans="3:3" hidden="1" x14ac:dyDescent="0.2">
      <c r="C374" s="15"/>
    </row>
    <row r="375" spans="3:3" hidden="1" x14ac:dyDescent="0.2">
      <c r="C375" s="15"/>
    </row>
    <row r="376" spans="3:3" hidden="1" x14ac:dyDescent="0.2">
      <c r="C376" s="15"/>
    </row>
    <row r="377" spans="3:3" hidden="1" x14ac:dyDescent="0.2">
      <c r="C377" s="15"/>
    </row>
    <row r="378" spans="3:3" hidden="1" x14ac:dyDescent="0.2">
      <c r="C378" s="15"/>
    </row>
    <row r="379" spans="3:3" hidden="1" x14ac:dyDescent="0.2">
      <c r="C379" s="15"/>
    </row>
    <row r="380" spans="3:3" hidden="1" x14ac:dyDescent="0.2">
      <c r="C380" s="15"/>
    </row>
    <row r="381" spans="3:3" hidden="1" x14ac:dyDescent="0.2">
      <c r="C381" s="15"/>
    </row>
    <row r="382" spans="3:3" hidden="1" x14ac:dyDescent="0.2">
      <c r="C382" s="15"/>
    </row>
    <row r="383" spans="3:3" hidden="1" x14ac:dyDescent="0.2">
      <c r="C383" s="15"/>
    </row>
    <row r="384" spans="3:3" hidden="1" x14ac:dyDescent="0.2">
      <c r="C384" s="15"/>
    </row>
    <row r="385" spans="3:3" hidden="1" x14ac:dyDescent="0.2">
      <c r="C385" s="15"/>
    </row>
    <row r="386" spans="3:3" hidden="1" x14ac:dyDescent="0.2">
      <c r="C386" s="15"/>
    </row>
    <row r="387" spans="3:3" hidden="1" x14ac:dyDescent="0.2">
      <c r="C387" s="15"/>
    </row>
    <row r="388" spans="3:3" hidden="1" x14ac:dyDescent="0.2">
      <c r="C388" s="15"/>
    </row>
    <row r="389" spans="3:3" hidden="1" x14ac:dyDescent="0.2">
      <c r="C389" s="15"/>
    </row>
    <row r="390" spans="3:3" hidden="1" x14ac:dyDescent="0.2">
      <c r="C390" s="15"/>
    </row>
    <row r="391" spans="3:3" hidden="1" x14ac:dyDescent="0.2">
      <c r="C391" s="15"/>
    </row>
    <row r="392" spans="3:3" hidden="1" x14ac:dyDescent="0.2">
      <c r="C392" s="15"/>
    </row>
    <row r="393" spans="3:3" hidden="1" x14ac:dyDescent="0.2">
      <c r="C393" s="15"/>
    </row>
    <row r="394" spans="3:3" hidden="1" x14ac:dyDescent="0.2">
      <c r="C394" s="15"/>
    </row>
    <row r="395" spans="3:3" hidden="1" x14ac:dyDescent="0.2">
      <c r="C395" s="15"/>
    </row>
    <row r="396" spans="3:3" hidden="1" x14ac:dyDescent="0.2">
      <c r="C396" s="15"/>
    </row>
    <row r="397" spans="3:3" hidden="1" x14ac:dyDescent="0.2">
      <c r="C397" s="15"/>
    </row>
    <row r="398" spans="3:3" hidden="1" x14ac:dyDescent="0.2">
      <c r="C398" s="15"/>
    </row>
    <row r="399" spans="3:3" hidden="1" x14ac:dyDescent="0.2">
      <c r="C399" s="15"/>
    </row>
    <row r="400" spans="3:3" hidden="1" x14ac:dyDescent="0.2">
      <c r="C400" s="15"/>
    </row>
    <row r="401" spans="3:3" hidden="1" x14ac:dyDescent="0.2">
      <c r="C401" s="15"/>
    </row>
    <row r="402" spans="3:3" hidden="1" x14ac:dyDescent="0.2">
      <c r="C402" s="15"/>
    </row>
    <row r="403" spans="3:3" hidden="1" x14ac:dyDescent="0.2">
      <c r="C403" s="15"/>
    </row>
    <row r="404" spans="3:3" hidden="1" x14ac:dyDescent="0.2">
      <c r="C404" s="15"/>
    </row>
    <row r="405" spans="3:3" hidden="1" x14ac:dyDescent="0.2">
      <c r="C405" s="15"/>
    </row>
    <row r="406" spans="3:3" hidden="1" x14ac:dyDescent="0.2">
      <c r="C406" s="15"/>
    </row>
    <row r="407" spans="3:3" hidden="1" x14ac:dyDescent="0.2">
      <c r="C407" s="15"/>
    </row>
    <row r="408" spans="3:3" hidden="1" x14ac:dyDescent="0.2">
      <c r="C408" s="15"/>
    </row>
    <row r="409" spans="3:3" hidden="1" x14ac:dyDescent="0.2">
      <c r="C409" s="15"/>
    </row>
    <row r="410" spans="3:3" hidden="1" x14ac:dyDescent="0.2">
      <c r="C410" s="15"/>
    </row>
    <row r="411" spans="3:3" hidden="1" x14ac:dyDescent="0.2">
      <c r="C411" s="15"/>
    </row>
    <row r="412" spans="3:3" hidden="1" x14ac:dyDescent="0.2">
      <c r="C412" s="15"/>
    </row>
    <row r="413" spans="3:3" hidden="1" x14ac:dyDescent="0.2">
      <c r="C413" s="15"/>
    </row>
    <row r="414" spans="3:3" hidden="1" x14ac:dyDescent="0.2">
      <c r="C414" s="15"/>
    </row>
    <row r="415" spans="3:3" hidden="1" x14ac:dyDescent="0.2">
      <c r="C415" s="15"/>
    </row>
    <row r="416" spans="3:3" hidden="1" x14ac:dyDescent="0.2">
      <c r="C416" s="15"/>
    </row>
    <row r="417" spans="3:3" hidden="1" x14ac:dyDescent="0.2">
      <c r="C417" s="15"/>
    </row>
    <row r="418" spans="3:3" hidden="1" x14ac:dyDescent="0.2">
      <c r="C418" s="15"/>
    </row>
    <row r="419" spans="3:3" hidden="1" x14ac:dyDescent="0.2">
      <c r="C419" s="15"/>
    </row>
    <row r="420" spans="3:3" hidden="1" x14ac:dyDescent="0.2">
      <c r="C420" s="15"/>
    </row>
    <row r="421" spans="3:3" hidden="1" x14ac:dyDescent="0.2">
      <c r="C421" s="15"/>
    </row>
    <row r="422" spans="3:3" hidden="1" x14ac:dyDescent="0.2">
      <c r="C422" s="15"/>
    </row>
    <row r="423" spans="3:3" hidden="1" x14ac:dyDescent="0.2">
      <c r="C423" s="15"/>
    </row>
    <row r="424" spans="3:3" hidden="1" x14ac:dyDescent="0.2">
      <c r="C424" s="15"/>
    </row>
    <row r="425" spans="3:3" hidden="1" x14ac:dyDescent="0.2">
      <c r="C425" s="15"/>
    </row>
    <row r="426" spans="3:3" hidden="1" x14ac:dyDescent="0.2">
      <c r="C426" s="15"/>
    </row>
    <row r="427" spans="3:3" hidden="1" x14ac:dyDescent="0.2">
      <c r="C427" s="15"/>
    </row>
    <row r="428" spans="3:3" hidden="1" x14ac:dyDescent="0.2">
      <c r="C428" s="15"/>
    </row>
    <row r="429" spans="3:3" hidden="1" x14ac:dyDescent="0.2">
      <c r="C429" s="15"/>
    </row>
    <row r="430" spans="3:3" hidden="1" x14ac:dyDescent="0.2">
      <c r="C430" s="15"/>
    </row>
    <row r="431" spans="3:3" hidden="1" x14ac:dyDescent="0.2">
      <c r="C431" s="15"/>
    </row>
    <row r="432" spans="3:3" hidden="1" x14ac:dyDescent="0.2">
      <c r="C432" s="15"/>
    </row>
    <row r="433" spans="3:3" hidden="1" x14ac:dyDescent="0.2">
      <c r="C433" s="15"/>
    </row>
    <row r="434" spans="3:3" hidden="1" x14ac:dyDescent="0.2">
      <c r="C434" s="15"/>
    </row>
    <row r="435" spans="3:3" hidden="1" x14ac:dyDescent="0.2">
      <c r="C435" s="15"/>
    </row>
    <row r="436" spans="3:3" hidden="1" x14ac:dyDescent="0.2">
      <c r="C436" s="15"/>
    </row>
    <row r="437" spans="3:3" hidden="1" x14ac:dyDescent="0.2">
      <c r="C437" s="15"/>
    </row>
    <row r="438" spans="3:3" hidden="1" x14ac:dyDescent="0.2">
      <c r="C438" s="15"/>
    </row>
    <row r="439" spans="3:3" hidden="1" x14ac:dyDescent="0.2">
      <c r="C439" s="15"/>
    </row>
    <row r="440" spans="3:3" hidden="1" x14ac:dyDescent="0.2">
      <c r="C440" s="15"/>
    </row>
    <row r="441" spans="3:3" hidden="1" x14ac:dyDescent="0.2">
      <c r="C441" s="15"/>
    </row>
    <row r="442" spans="3:3" hidden="1" x14ac:dyDescent="0.2">
      <c r="C442" s="15"/>
    </row>
    <row r="443" spans="3:3" hidden="1" x14ac:dyDescent="0.2">
      <c r="C443" s="15"/>
    </row>
    <row r="444" spans="3:3" hidden="1" x14ac:dyDescent="0.2">
      <c r="C444" s="15"/>
    </row>
    <row r="445" spans="3:3" hidden="1" x14ac:dyDescent="0.2">
      <c r="C445" s="15"/>
    </row>
    <row r="446" spans="3:3" hidden="1" x14ac:dyDescent="0.2">
      <c r="C446" s="15"/>
    </row>
    <row r="447" spans="3:3" hidden="1" x14ac:dyDescent="0.2">
      <c r="C447" s="15"/>
    </row>
    <row r="448" spans="3:3" hidden="1" x14ac:dyDescent="0.2">
      <c r="C448" s="15"/>
    </row>
    <row r="449" spans="3:3" hidden="1" x14ac:dyDescent="0.2">
      <c r="C449" s="15"/>
    </row>
    <row r="450" spans="3:3" hidden="1" x14ac:dyDescent="0.2">
      <c r="C450" s="15"/>
    </row>
    <row r="451" spans="3:3" hidden="1" x14ac:dyDescent="0.2">
      <c r="C451" s="15"/>
    </row>
    <row r="452" spans="3:3" hidden="1" x14ac:dyDescent="0.2">
      <c r="C452" s="15"/>
    </row>
    <row r="453" spans="3:3" hidden="1" x14ac:dyDescent="0.2">
      <c r="C453" s="15"/>
    </row>
    <row r="454" spans="3:3" hidden="1" x14ac:dyDescent="0.2">
      <c r="C454" s="15"/>
    </row>
    <row r="455" spans="3:3" hidden="1" x14ac:dyDescent="0.2">
      <c r="C455" s="15"/>
    </row>
    <row r="456" spans="3:3" hidden="1" x14ac:dyDescent="0.2">
      <c r="C456" s="15"/>
    </row>
    <row r="457" spans="3:3" hidden="1" x14ac:dyDescent="0.2">
      <c r="C457" s="15"/>
    </row>
    <row r="458" spans="3:3" hidden="1" x14ac:dyDescent="0.2">
      <c r="C458" s="15"/>
    </row>
    <row r="459" spans="3:3" hidden="1" x14ac:dyDescent="0.2">
      <c r="C459" s="15"/>
    </row>
    <row r="460" spans="3:3" hidden="1" x14ac:dyDescent="0.2">
      <c r="C460" s="15"/>
    </row>
    <row r="461" spans="3:3" hidden="1" x14ac:dyDescent="0.2">
      <c r="C461" s="15"/>
    </row>
    <row r="462" spans="3:3" hidden="1" x14ac:dyDescent="0.2">
      <c r="C462" s="15"/>
    </row>
    <row r="463" spans="3:3" hidden="1" x14ac:dyDescent="0.2">
      <c r="C463" s="15"/>
    </row>
    <row r="464" spans="3:3" hidden="1" x14ac:dyDescent="0.2">
      <c r="C464" s="15"/>
    </row>
    <row r="465" spans="3:3" hidden="1" x14ac:dyDescent="0.2">
      <c r="C465" s="15"/>
    </row>
    <row r="466" spans="3:3" hidden="1" x14ac:dyDescent="0.2">
      <c r="C466" s="15"/>
    </row>
    <row r="467" spans="3:3" hidden="1" x14ac:dyDescent="0.2">
      <c r="C467" s="15"/>
    </row>
    <row r="468" spans="3:3" hidden="1" x14ac:dyDescent="0.2">
      <c r="C468" s="15"/>
    </row>
    <row r="469" spans="3:3" hidden="1" x14ac:dyDescent="0.2">
      <c r="C469" s="15"/>
    </row>
    <row r="470" spans="3:3" hidden="1" x14ac:dyDescent="0.2">
      <c r="C470" s="15"/>
    </row>
    <row r="471" spans="3:3" hidden="1" x14ac:dyDescent="0.2">
      <c r="C471" s="15"/>
    </row>
    <row r="472" spans="3:3" hidden="1" x14ac:dyDescent="0.2">
      <c r="C472" s="15"/>
    </row>
    <row r="473" spans="3:3" hidden="1" x14ac:dyDescent="0.2">
      <c r="C473" s="15"/>
    </row>
    <row r="474" spans="3:3" hidden="1" x14ac:dyDescent="0.2">
      <c r="C474" s="15"/>
    </row>
    <row r="475" spans="3:3" hidden="1" x14ac:dyDescent="0.2">
      <c r="C475" s="15"/>
    </row>
    <row r="476" spans="3:3" hidden="1" x14ac:dyDescent="0.2">
      <c r="C476" s="15"/>
    </row>
    <row r="477" spans="3:3" hidden="1" x14ac:dyDescent="0.2">
      <c r="C477" s="15"/>
    </row>
    <row r="478" spans="3:3" hidden="1" x14ac:dyDescent="0.2">
      <c r="C478" s="15"/>
    </row>
    <row r="479" spans="3:3" hidden="1" x14ac:dyDescent="0.2">
      <c r="C479" s="15"/>
    </row>
    <row r="480" spans="3:3" hidden="1" x14ac:dyDescent="0.2">
      <c r="C480" s="15"/>
    </row>
    <row r="481" spans="3:3" hidden="1" x14ac:dyDescent="0.2">
      <c r="C481" s="15"/>
    </row>
    <row r="482" spans="3:3" hidden="1" x14ac:dyDescent="0.2">
      <c r="C482" s="15"/>
    </row>
    <row r="483" spans="3:3" hidden="1" x14ac:dyDescent="0.2">
      <c r="C483" s="15"/>
    </row>
    <row r="484" spans="3:3" hidden="1" x14ac:dyDescent="0.2">
      <c r="C484" s="15"/>
    </row>
    <row r="485" spans="3:3" hidden="1" x14ac:dyDescent="0.2">
      <c r="C485" s="15"/>
    </row>
    <row r="486" spans="3:3" hidden="1" x14ac:dyDescent="0.2">
      <c r="C486" s="15"/>
    </row>
    <row r="487" spans="3:3" hidden="1" x14ac:dyDescent="0.2">
      <c r="C487" s="15"/>
    </row>
    <row r="488" spans="3:3" hidden="1" x14ac:dyDescent="0.2">
      <c r="C488" s="15"/>
    </row>
    <row r="489" spans="3:3" hidden="1" x14ac:dyDescent="0.2">
      <c r="C489" s="15"/>
    </row>
    <row r="490" spans="3:3" hidden="1" x14ac:dyDescent="0.2">
      <c r="C490" s="15"/>
    </row>
    <row r="491" spans="3:3" hidden="1" x14ac:dyDescent="0.2">
      <c r="C491" s="15"/>
    </row>
    <row r="492" spans="3:3" hidden="1" x14ac:dyDescent="0.2">
      <c r="C492" s="15"/>
    </row>
    <row r="493" spans="3:3" hidden="1" x14ac:dyDescent="0.2">
      <c r="C493" s="15"/>
    </row>
    <row r="494" spans="3:3" hidden="1" x14ac:dyDescent="0.2">
      <c r="C494" s="15"/>
    </row>
    <row r="495" spans="3:3" hidden="1" x14ac:dyDescent="0.2">
      <c r="C495" s="15"/>
    </row>
    <row r="496" spans="3:3" hidden="1" x14ac:dyDescent="0.2">
      <c r="C496" s="15"/>
    </row>
    <row r="497" spans="3:3" hidden="1" x14ac:dyDescent="0.2">
      <c r="C497" s="15"/>
    </row>
    <row r="498" spans="3:3" hidden="1" x14ac:dyDescent="0.2">
      <c r="C498" s="15"/>
    </row>
    <row r="499" spans="3:3" hidden="1" x14ac:dyDescent="0.2">
      <c r="C499" s="15"/>
    </row>
    <row r="500" spans="3:3" hidden="1" x14ac:dyDescent="0.2">
      <c r="C500" s="15"/>
    </row>
    <row r="501" spans="3:3" hidden="1" x14ac:dyDescent="0.2">
      <c r="C501" s="15"/>
    </row>
    <row r="502" spans="3:3" hidden="1" x14ac:dyDescent="0.2">
      <c r="C502" s="15"/>
    </row>
    <row r="503" spans="3:3" hidden="1" x14ac:dyDescent="0.2">
      <c r="C503" s="15"/>
    </row>
    <row r="504" spans="3:3" hidden="1" x14ac:dyDescent="0.2">
      <c r="C504" s="15"/>
    </row>
    <row r="505" spans="3:3" hidden="1" x14ac:dyDescent="0.2">
      <c r="C505" s="15"/>
    </row>
    <row r="506" spans="3:3" hidden="1" x14ac:dyDescent="0.2">
      <c r="C506" s="15"/>
    </row>
    <row r="507" spans="3:3" hidden="1" x14ac:dyDescent="0.2">
      <c r="C507" s="15"/>
    </row>
    <row r="508" spans="3:3" hidden="1" x14ac:dyDescent="0.2">
      <c r="C508" s="15"/>
    </row>
    <row r="509" spans="3:3" hidden="1" x14ac:dyDescent="0.2">
      <c r="C509" s="15"/>
    </row>
    <row r="510" spans="3:3" hidden="1" x14ac:dyDescent="0.2">
      <c r="C510" s="15"/>
    </row>
    <row r="511" spans="3:3" hidden="1" x14ac:dyDescent="0.2">
      <c r="C511" s="15"/>
    </row>
    <row r="512" spans="3:3" hidden="1" x14ac:dyDescent="0.2">
      <c r="C512" s="15"/>
    </row>
    <row r="513" spans="3:3" hidden="1" x14ac:dyDescent="0.2">
      <c r="C513" s="15"/>
    </row>
    <row r="514" spans="3:3" hidden="1" x14ac:dyDescent="0.2">
      <c r="C514" s="15"/>
    </row>
    <row r="515" spans="3:3" hidden="1" x14ac:dyDescent="0.2">
      <c r="C515" s="15"/>
    </row>
    <row r="516" spans="3:3" hidden="1" x14ac:dyDescent="0.2">
      <c r="C516" s="15"/>
    </row>
    <row r="517" spans="3:3" hidden="1" x14ac:dyDescent="0.2">
      <c r="C517" s="15"/>
    </row>
    <row r="518" spans="3:3" hidden="1" x14ac:dyDescent="0.2">
      <c r="C518" s="15"/>
    </row>
    <row r="519" spans="3:3" hidden="1" x14ac:dyDescent="0.2">
      <c r="C519" s="15"/>
    </row>
    <row r="520" spans="3:3" hidden="1" x14ac:dyDescent="0.2">
      <c r="C520" s="15"/>
    </row>
    <row r="521" spans="3:3" hidden="1" x14ac:dyDescent="0.2">
      <c r="C521" s="15"/>
    </row>
    <row r="522" spans="3:3" hidden="1" x14ac:dyDescent="0.2">
      <c r="C522" s="15"/>
    </row>
    <row r="523" spans="3:3" hidden="1" x14ac:dyDescent="0.2">
      <c r="C523" s="15"/>
    </row>
    <row r="524" spans="3:3" hidden="1" x14ac:dyDescent="0.2">
      <c r="C524" s="15"/>
    </row>
    <row r="525" spans="3:3" hidden="1" x14ac:dyDescent="0.2">
      <c r="C525" s="15"/>
    </row>
    <row r="526" spans="3:3" hidden="1" x14ac:dyDescent="0.2">
      <c r="C526" s="15"/>
    </row>
    <row r="527" spans="3:3" hidden="1" x14ac:dyDescent="0.2">
      <c r="C527" s="15"/>
    </row>
    <row r="528" spans="3:3" hidden="1" x14ac:dyDescent="0.2">
      <c r="C528" s="15"/>
    </row>
    <row r="529" spans="3:3" hidden="1" x14ac:dyDescent="0.2">
      <c r="C529" s="15"/>
    </row>
    <row r="530" spans="3:3" hidden="1" x14ac:dyDescent="0.2">
      <c r="C530" s="15"/>
    </row>
    <row r="531" spans="3:3" hidden="1" x14ac:dyDescent="0.2">
      <c r="C531" s="15"/>
    </row>
    <row r="532" spans="3:3" hidden="1" x14ac:dyDescent="0.2">
      <c r="C532" s="15"/>
    </row>
    <row r="533" spans="3:3" hidden="1" x14ac:dyDescent="0.2">
      <c r="C533" s="15"/>
    </row>
    <row r="534" spans="3:3" hidden="1" x14ac:dyDescent="0.2">
      <c r="C534" s="15"/>
    </row>
    <row r="535" spans="3:3" hidden="1" x14ac:dyDescent="0.2">
      <c r="C535" s="15"/>
    </row>
    <row r="536" spans="3:3" hidden="1" x14ac:dyDescent="0.2">
      <c r="C536" s="15"/>
    </row>
    <row r="537" spans="3:3" hidden="1" x14ac:dyDescent="0.2">
      <c r="C537" s="15"/>
    </row>
    <row r="538" spans="3:3" hidden="1" x14ac:dyDescent="0.2">
      <c r="C538" s="15"/>
    </row>
    <row r="539" spans="3:3" hidden="1" x14ac:dyDescent="0.2">
      <c r="C539" s="15"/>
    </row>
    <row r="540" spans="3:3" hidden="1" x14ac:dyDescent="0.2">
      <c r="C540" s="15"/>
    </row>
    <row r="541" spans="3:3" hidden="1" x14ac:dyDescent="0.2">
      <c r="C541" s="15"/>
    </row>
    <row r="542" spans="3:3" hidden="1" x14ac:dyDescent="0.2">
      <c r="C542" s="15"/>
    </row>
    <row r="543" spans="3:3" hidden="1" x14ac:dyDescent="0.2">
      <c r="C543" s="15"/>
    </row>
    <row r="544" spans="3:3" hidden="1" x14ac:dyDescent="0.2">
      <c r="C544" s="15"/>
    </row>
    <row r="545" spans="3:3" hidden="1" x14ac:dyDescent="0.2">
      <c r="C545" s="15"/>
    </row>
    <row r="546" spans="3:3" hidden="1" x14ac:dyDescent="0.2">
      <c r="C546" s="15"/>
    </row>
    <row r="547" spans="3:3" hidden="1" x14ac:dyDescent="0.2">
      <c r="C547" s="15"/>
    </row>
    <row r="548" spans="3:3" hidden="1" x14ac:dyDescent="0.2">
      <c r="C548" s="15"/>
    </row>
    <row r="549" spans="3:3" hidden="1" x14ac:dyDescent="0.2">
      <c r="C549" s="15"/>
    </row>
    <row r="550" spans="3:3" hidden="1" x14ac:dyDescent="0.2">
      <c r="C550" s="15"/>
    </row>
    <row r="551" spans="3:3" hidden="1" x14ac:dyDescent="0.2">
      <c r="C551" s="15"/>
    </row>
    <row r="552" spans="3:3" hidden="1" x14ac:dyDescent="0.2">
      <c r="C552" s="15"/>
    </row>
    <row r="553" spans="3:3" hidden="1" x14ac:dyDescent="0.2">
      <c r="C553" s="15"/>
    </row>
    <row r="554" spans="3:3" hidden="1" x14ac:dyDescent="0.2">
      <c r="C554" s="15"/>
    </row>
    <row r="555" spans="3:3" hidden="1" x14ac:dyDescent="0.2">
      <c r="C555" s="15"/>
    </row>
    <row r="556" spans="3:3" hidden="1" x14ac:dyDescent="0.2">
      <c r="C556" s="15"/>
    </row>
    <row r="557" spans="3:3" hidden="1" x14ac:dyDescent="0.2">
      <c r="C557" s="15"/>
    </row>
    <row r="558" spans="3:3" hidden="1" x14ac:dyDescent="0.2">
      <c r="C558" s="15"/>
    </row>
    <row r="559" spans="3:3" hidden="1" x14ac:dyDescent="0.2">
      <c r="C559" s="15"/>
    </row>
    <row r="560" spans="3:3" hidden="1" x14ac:dyDescent="0.2">
      <c r="C560" s="15"/>
    </row>
    <row r="561" spans="3:3" hidden="1" x14ac:dyDescent="0.2">
      <c r="C561" s="15"/>
    </row>
    <row r="562" spans="3:3" hidden="1" x14ac:dyDescent="0.2">
      <c r="C562" s="15"/>
    </row>
    <row r="563" spans="3:3" hidden="1" x14ac:dyDescent="0.2">
      <c r="C563" s="15"/>
    </row>
    <row r="564" spans="3:3" hidden="1" x14ac:dyDescent="0.2">
      <c r="C564" s="15"/>
    </row>
    <row r="565" spans="3:3" hidden="1" x14ac:dyDescent="0.2">
      <c r="C565" s="15"/>
    </row>
    <row r="566" spans="3:3" hidden="1" x14ac:dyDescent="0.2">
      <c r="C566" s="15"/>
    </row>
    <row r="567" spans="3:3" hidden="1" x14ac:dyDescent="0.2">
      <c r="C567" s="15"/>
    </row>
    <row r="568" spans="3:3" hidden="1" x14ac:dyDescent="0.2">
      <c r="C568" s="15"/>
    </row>
    <row r="569" spans="3:3" hidden="1" x14ac:dyDescent="0.2">
      <c r="C569" s="15"/>
    </row>
    <row r="570" spans="3:3" hidden="1" x14ac:dyDescent="0.2">
      <c r="C570" s="15"/>
    </row>
    <row r="571" spans="3:3" hidden="1" x14ac:dyDescent="0.2">
      <c r="C571" s="15"/>
    </row>
    <row r="572" spans="3:3" hidden="1" x14ac:dyDescent="0.2">
      <c r="C572" s="15"/>
    </row>
    <row r="573" spans="3:3" hidden="1" x14ac:dyDescent="0.2">
      <c r="C573" s="15"/>
    </row>
    <row r="574" spans="3:3" hidden="1" x14ac:dyDescent="0.2">
      <c r="C574" s="15"/>
    </row>
    <row r="575" spans="3:3" hidden="1" x14ac:dyDescent="0.2">
      <c r="C575" s="15"/>
    </row>
    <row r="576" spans="3:3" hidden="1" x14ac:dyDescent="0.2">
      <c r="C576" s="15"/>
    </row>
    <row r="577" spans="3:3" hidden="1" x14ac:dyDescent="0.2">
      <c r="C577" s="15"/>
    </row>
    <row r="578" spans="3:3" hidden="1" x14ac:dyDescent="0.2">
      <c r="C578" s="15"/>
    </row>
    <row r="579" spans="3:3" hidden="1" x14ac:dyDescent="0.2">
      <c r="C579" s="15"/>
    </row>
    <row r="580" spans="3:3" hidden="1" x14ac:dyDescent="0.2">
      <c r="C580" s="15"/>
    </row>
    <row r="581" spans="3:3" hidden="1" x14ac:dyDescent="0.2">
      <c r="C581" s="15"/>
    </row>
    <row r="582" spans="3:3" hidden="1" x14ac:dyDescent="0.2">
      <c r="C582" s="15"/>
    </row>
    <row r="583" spans="3:3" hidden="1" x14ac:dyDescent="0.2">
      <c r="C583" s="15"/>
    </row>
    <row r="584" spans="3:3" hidden="1" x14ac:dyDescent="0.2">
      <c r="C584" s="15"/>
    </row>
    <row r="585" spans="3:3" hidden="1" x14ac:dyDescent="0.2">
      <c r="C585" s="15"/>
    </row>
    <row r="586" spans="3:3" hidden="1" x14ac:dyDescent="0.2">
      <c r="C586" s="15"/>
    </row>
    <row r="587" spans="3:3" hidden="1" x14ac:dyDescent="0.2">
      <c r="C587" s="15"/>
    </row>
    <row r="588" spans="3:3" hidden="1" x14ac:dyDescent="0.2">
      <c r="C588" s="15"/>
    </row>
    <row r="589" spans="3:3" hidden="1" x14ac:dyDescent="0.2">
      <c r="C589" s="15"/>
    </row>
    <row r="590" spans="3:3" hidden="1" x14ac:dyDescent="0.2">
      <c r="C590" s="15"/>
    </row>
    <row r="591" spans="3:3" hidden="1" x14ac:dyDescent="0.2">
      <c r="C591" s="15"/>
    </row>
    <row r="592" spans="3:3" hidden="1" x14ac:dyDescent="0.2">
      <c r="C592" s="15"/>
    </row>
    <row r="593" spans="3:3" hidden="1" x14ac:dyDescent="0.2">
      <c r="C593" s="15"/>
    </row>
    <row r="594" spans="3:3" hidden="1" x14ac:dyDescent="0.2">
      <c r="C594" s="15"/>
    </row>
    <row r="595" spans="3:3" hidden="1" x14ac:dyDescent="0.2">
      <c r="C595" s="15"/>
    </row>
    <row r="596" spans="3:3" hidden="1" x14ac:dyDescent="0.2">
      <c r="C596" s="15"/>
    </row>
    <row r="597" spans="3:3" hidden="1" x14ac:dyDescent="0.2">
      <c r="C597" s="15"/>
    </row>
    <row r="598" spans="3:3" hidden="1" x14ac:dyDescent="0.2">
      <c r="C598" s="15"/>
    </row>
    <row r="599" spans="3:3" hidden="1" x14ac:dyDescent="0.2">
      <c r="C599" s="15"/>
    </row>
    <row r="600" spans="3:3" hidden="1" x14ac:dyDescent="0.2">
      <c r="C600" s="15"/>
    </row>
    <row r="601" spans="3:3" hidden="1" x14ac:dyDescent="0.2">
      <c r="C601" s="15"/>
    </row>
    <row r="602" spans="3:3" hidden="1" x14ac:dyDescent="0.2">
      <c r="C602" s="15"/>
    </row>
    <row r="603" spans="3:3" hidden="1" x14ac:dyDescent="0.2">
      <c r="C603" s="15"/>
    </row>
    <row r="604" spans="3:3" hidden="1" x14ac:dyDescent="0.2">
      <c r="C604" s="15"/>
    </row>
    <row r="605" spans="3:3" hidden="1" x14ac:dyDescent="0.2">
      <c r="C605" s="15"/>
    </row>
    <row r="606" spans="3:3" hidden="1" x14ac:dyDescent="0.2">
      <c r="C606" s="15"/>
    </row>
    <row r="607" spans="3:3" hidden="1" x14ac:dyDescent="0.2">
      <c r="C607" s="15"/>
    </row>
    <row r="608" spans="3:3" hidden="1" x14ac:dyDescent="0.2">
      <c r="C608" s="15"/>
    </row>
    <row r="609" spans="3:3" hidden="1" x14ac:dyDescent="0.2">
      <c r="C609" s="15"/>
    </row>
    <row r="610" spans="3:3" hidden="1" x14ac:dyDescent="0.2">
      <c r="C610" s="15"/>
    </row>
    <row r="611" spans="3:3" hidden="1" x14ac:dyDescent="0.2">
      <c r="C611" s="15"/>
    </row>
    <row r="612" spans="3:3" hidden="1" x14ac:dyDescent="0.2">
      <c r="C612" s="15"/>
    </row>
    <row r="613" spans="3:3" hidden="1" x14ac:dyDescent="0.2">
      <c r="C613" s="15"/>
    </row>
    <row r="614" spans="3:3" hidden="1" x14ac:dyDescent="0.2">
      <c r="C614" s="15"/>
    </row>
    <row r="615" spans="3:3" hidden="1" x14ac:dyDescent="0.2">
      <c r="C615" s="15"/>
    </row>
    <row r="616" spans="3:3" hidden="1" x14ac:dyDescent="0.2">
      <c r="C616" s="15"/>
    </row>
    <row r="617" spans="3:3" hidden="1" x14ac:dyDescent="0.2">
      <c r="C617" s="15"/>
    </row>
    <row r="618" spans="3:3" hidden="1" x14ac:dyDescent="0.2">
      <c r="C618" s="15"/>
    </row>
    <row r="619" spans="3:3" hidden="1" x14ac:dyDescent="0.2">
      <c r="C619" s="15"/>
    </row>
    <row r="620" spans="3:3" hidden="1" x14ac:dyDescent="0.2">
      <c r="C620" s="15"/>
    </row>
    <row r="621" spans="3:3" hidden="1" x14ac:dyDescent="0.2">
      <c r="C621" s="15"/>
    </row>
    <row r="622" spans="3:3" hidden="1" x14ac:dyDescent="0.2">
      <c r="C622" s="15"/>
    </row>
    <row r="623" spans="3:3" hidden="1" x14ac:dyDescent="0.2">
      <c r="C623" s="15"/>
    </row>
    <row r="624" spans="3:3" hidden="1" x14ac:dyDescent="0.2">
      <c r="C624" s="15"/>
    </row>
    <row r="625" spans="3:3" hidden="1" x14ac:dyDescent="0.2">
      <c r="C625" s="15"/>
    </row>
    <row r="626" spans="3:3" hidden="1" x14ac:dyDescent="0.2">
      <c r="C626" s="15"/>
    </row>
    <row r="627" spans="3:3" hidden="1" x14ac:dyDescent="0.2">
      <c r="C627" s="15"/>
    </row>
    <row r="628" spans="3:3" hidden="1" x14ac:dyDescent="0.2">
      <c r="C628" s="15"/>
    </row>
    <row r="629" spans="3:3" hidden="1" x14ac:dyDescent="0.2">
      <c r="C629" s="15"/>
    </row>
    <row r="630" spans="3:3" hidden="1" x14ac:dyDescent="0.2">
      <c r="C630" s="15"/>
    </row>
    <row r="631" spans="3:3" hidden="1" x14ac:dyDescent="0.2">
      <c r="C631" s="15"/>
    </row>
    <row r="632" spans="3:3" hidden="1" x14ac:dyDescent="0.2">
      <c r="C632" s="15"/>
    </row>
    <row r="633" spans="3:3" hidden="1" x14ac:dyDescent="0.2">
      <c r="C633" s="15"/>
    </row>
    <row r="634" spans="3:3" hidden="1" x14ac:dyDescent="0.2">
      <c r="C634" s="15"/>
    </row>
    <row r="635" spans="3:3" hidden="1" x14ac:dyDescent="0.2">
      <c r="C635" s="15"/>
    </row>
    <row r="636" spans="3:3" hidden="1" x14ac:dyDescent="0.2">
      <c r="C636" s="15"/>
    </row>
    <row r="637" spans="3:3" hidden="1" x14ac:dyDescent="0.2">
      <c r="C637" s="15"/>
    </row>
    <row r="638" spans="3:3" hidden="1" x14ac:dyDescent="0.2">
      <c r="C638" s="15"/>
    </row>
    <row r="639" spans="3:3" hidden="1" x14ac:dyDescent="0.2">
      <c r="C639" s="15"/>
    </row>
    <row r="640" spans="3:3" hidden="1" x14ac:dyDescent="0.2">
      <c r="C640" s="15"/>
    </row>
    <row r="641" spans="3:3" hidden="1" x14ac:dyDescent="0.2">
      <c r="C641" s="15"/>
    </row>
    <row r="642" spans="3:3" hidden="1" x14ac:dyDescent="0.2">
      <c r="C642" s="15"/>
    </row>
    <row r="643" spans="3:3" hidden="1" x14ac:dyDescent="0.2">
      <c r="C643" s="15"/>
    </row>
    <row r="644" spans="3:3" hidden="1" x14ac:dyDescent="0.2">
      <c r="C644" s="15"/>
    </row>
    <row r="645" spans="3:3" hidden="1" x14ac:dyDescent="0.2">
      <c r="C645" s="15"/>
    </row>
    <row r="646" spans="3:3" hidden="1" x14ac:dyDescent="0.2">
      <c r="C646" s="15"/>
    </row>
    <row r="647" spans="3:3" hidden="1" x14ac:dyDescent="0.2">
      <c r="C647" s="15"/>
    </row>
    <row r="648" spans="3:3" hidden="1" x14ac:dyDescent="0.2">
      <c r="C648" s="15"/>
    </row>
    <row r="649" spans="3:3" hidden="1" x14ac:dyDescent="0.2">
      <c r="C649" s="15"/>
    </row>
    <row r="650" spans="3:3" hidden="1" x14ac:dyDescent="0.2">
      <c r="C650" s="15"/>
    </row>
    <row r="651" spans="3:3" hidden="1" x14ac:dyDescent="0.2">
      <c r="C651" s="15"/>
    </row>
    <row r="652" spans="3:3" hidden="1" x14ac:dyDescent="0.2">
      <c r="C652" s="15"/>
    </row>
    <row r="653" spans="3:3" hidden="1" x14ac:dyDescent="0.2">
      <c r="C653" s="15"/>
    </row>
    <row r="654" spans="3:3" hidden="1" x14ac:dyDescent="0.2">
      <c r="C654" s="15"/>
    </row>
    <row r="655" spans="3:3" hidden="1" x14ac:dyDescent="0.2">
      <c r="C655" s="15"/>
    </row>
    <row r="656" spans="3:3" hidden="1" x14ac:dyDescent="0.2">
      <c r="C656" s="15"/>
    </row>
    <row r="657" spans="3:3" hidden="1" x14ac:dyDescent="0.2">
      <c r="C657" s="15"/>
    </row>
    <row r="658" spans="3:3" hidden="1" x14ac:dyDescent="0.2">
      <c r="C658" s="15"/>
    </row>
    <row r="659" spans="3:3" hidden="1" x14ac:dyDescent="0.2">
      <c r="C659" s="15"/>
    </row>
    <row r="660" spans="3:3" hidden="1" x14ac:dyDescent="0.2">
      <c r="C660" s="15"/>
    </row>
    <row r="661" spans="3:3" hidden="1" x14ac:dyDescent="0.2">
      <c r="C661" s="15"/>
    </row>
    <row r="662" spans="3:3" hidden="1" x14ac:dyDescent="0.2">
      <c r="C662" s="15"/>
    </row>
    <row r="663" spans="3:3" hidden="1" x14ac:dyDescent="0.2">
      <c r="C663" s="15"/>
    </row>
    <row r="664" spans="3:3" hidden="1" x14ac:dyDescent="0.2">
      <c r="C664" s="15"/>
    </row>
    <row r="665" spans="3:3" hidden="1" x14ac:dyDescent="0.2">
      <c r="C665" s="15"/>
    </row>
    <row r="666" spans="3:3" hidden="1" x14ac:dyDescent="0.2">
      <c r="C666" s="15"/>
    </row>
    <row r="667" spans="3:3" hidden="1" x14ac:dyDescent="0.2">
      <c r="C667" s="15"/>
    </row>
    <row r="668" spans="3:3" hidden="1" x14ac:dyDescent="0.2">
      <c r="C668" s="15"/>
    </row>
    <row r="669" spans="3:3" hidden="1" x14ac:dyDescent="0.2">
      <c r="C669" s="15"/>
    </row>
    <row r="670" spans="3:3" hidden="1" x14ac:dyDescent="0.2">
      <c r="C670" s="15"/>
    </row>
    <row r="671" spans="3:3" hidden="1" x14ac:dyDescent="0.2">
      <c r="C671" s="15"/>
    </row>
    <row r="672" spans="3:3" hidden="1" x14ac:dyDescent="0.2">
      <c r="C672" s="15"/>
    </row>
    <row r="673" spans="3:3" hidden="1" x14ac:dyDescent="0.2">
      <c r="C673" s="15"/>
    </row>
    <row r="674" spans="3:3" hidden="1" x14ac:dyDescent="0.2">
      <c r="C674" s="15"/>
    </row>
    <row r="675" spans="3:3" hidden="1" x14ac:dyDescent="0.2">
      <c r="C675" s="15"/>
    </row>
    <row r="676" spans="3:3" hidden="1" x14ac:dyDescent="0.2">
      <c r="C676" s="15"/>
    </row>
    <row r="677" spans="3:3" hidden="1" x14ac:dyDescent="0.2">
      <c r="C677" s="15"/>
    </row>
    <row r="678" spans="3:3" hidden="1" x14ac:dyDescent="0.2">
      <c r="C678" s="15"/>
    </row>
    <row r="679" spans="3:3" hidden="1" x14ac:dyDescent="0.2">
      <c r="C679" s="15"/>
    </row>
    <row r="680" spans="3:3" hidden="1" x14ac:dyDescent="0.2">
      <c r="C680" s="15"/>
    </row>
    <row r="681" spans="3:3" hidden="1" x14ac:dyDescent="0.2">
      <c r="C681" s="15"/>
    </row>
    <row r="682" spans="3:3" hidden="1" x14ac:dyDescent="0.2">
      <c r="C682" s="15"/>
    </row>
    <row r="683" spans="3:3" hidden="1" x14ac:dyDescent="0.2">
      <c r="C683" s="15"/>
    </row>
    <row r="684" spans="3:3" hidden="1" x14ac:dyDescent="0.2">
      <c r="C684" s="15"/>
    </row>
    <row r="685" spans="3:3" hidden="1" x14ac:dyDescent="0.2">
      <c r="C685" s="15"/>
    </row>
    <row r="686" spans="3:3" hidden="1" x14ac:dyDescent="0.2">
      <c r="C686" s="15"/>
    </row>
    <row r="687" spans="3:3" hidden="1" x14ac:dyDescent="0.2">
      <c r="C687" s="15"/>
    </row>
    <row r="688" spans="3:3" hidden="1" x14ac:dyDescent="0.2">
      <c r="C688" s="15"/>
    </row>
    <row r="689" spans="3:3" hidden="1" x14ac:dyDescent="0.2">
      <c r="C689" s="15"/>
    </row>
    <row r="690" spans="3:3" hidden="1" x14ac:dyDescent="0.2">
      <c r="C690" s="15"/>
    </row>
    <row r="691" spans="3:3" hidden="1" x14ac:dyDescent="0.2">
      <c r="C691" s="15"/>
    </row>
    <row r="692" spans="3:3" hidden="1" x14ac:dyDescent="0.2">
      <c r="C692" s="15"/>
    </row>
    <row r="693" spans="3:3" hidden="1" x14ac:dyDescent="0.2">
      <c r="C693" s="15"/>
    </row>
    <row r="694" spans="3:3" hidden="1" x14ac:dyDescent="0.2">
      <c r="C694" s="15"/>
    </row>
    <row r="695" spans="3:3" hidden="1" x14ac:dyDescent="0.2">
      <c r="C695" s="15"/>
    </row>
    <row r="696" spans="3:3" hidden="1" x14ac:dyDescent="0.2">
      <c r="C696" s="15"/>
    </row>
    <row r="697" spans="3:3" hidden="1" x14ac:dyDescent="0.2">
      <c r="C697" s="15"/>
    </row>
    <row r="698" spans="3:3" hidden="1" x14ac:dyDescent="0.2">
      <c r="C698" s="15"/>
    </row>
    <row r="699" spans="3:3" hidden="1" x14ac:dyDescent="0.2">
      <c r="C699" s="15"/>
    </row>
    <row r="700" spans="3:3" hidden="1" x14ac:dyDescent="0.2">
      <c r="C700" s="15"/>
    </row>
    <row r="701" spans="3:3" hidden="1" x14ac:dyDescent="0.2">
      <c r="C701" s="15"/>
    </row>
    <row r="702" spans="3:3" hidden="1" x14ac:dyDescent="0.2">
      <c r="C702" s="15"/>
    </row>
    <row r="703" spans="3:3" hidden="1" x14ac:dyDescent="0.2">
      <c r="C703" s="15"/>
    </row>
    <row r="704" spans="3:3" hidden="1" x14ac:dyDescent="0.2">
      <c r="C704" s="15"/>
    </row>
    <row r="705" spans="3:3" hidden="1" x14ac:dyDescent="0.2">
      <c r="C705" s="15"/>
    </row>
    <row r="706" spans="3:3" hidden="1" x14ac:dyDescent="0.2">
      <c r="C706" s="15"/>
    </row>
    <row r="707" spans="3:3" hidden="1" x14ac:dyDescent="0.2">
      <c r="C707" s="15"/>
    </row>
    <row r="708" spans="3:3" hidden="1" x14ac:dyDescent="0.2">
      <c r="C708" s="15"/>
    </row>
    <row r="709" spans="3:3" hidden="1" x14ac:dyDescent="0.2">
      <c r="C709" s="15"/>
    </row>
    <row r="710" spans="3:3" hidden="1" x14ac:dyDescent="0.2">
      <c r="C710" s="15"/>
    </row>
    <row r="711" spans="3:3" hidden="1" x14ac:dyDescent="0.2">
      <c r="C711" s="15"/>
    </row>
    <row r="712" spans="3:3" hidden="1" x14ac:dyDescent="0.2">
      <c r="C712" s="15"/>
    </row>
    <row r="713" spans="3:3" hidden="1" x14ac:dyDescent="0.2">
      <c r="C713" s="15"/>
    </row>
    <row r="714" spans="3:3" hidden="1" x14ac:dyDescent="0.2">
      <c r="C714" s="15"/>
    </row>
    <row r="715" spans="3:3" hidden="1" x14ac:dyDescent="0.2">
      <c r="C715" s="15"/>
    </row>
    <row r="716" spans="3:3" hidden="1" x14ac:dyDescent="0.2">
      <c r="C716" s="15"/>
    </row>
    <row r="717" spans="3:3" hidden="1" x14ac:dyDescent="0.2">
      <c r="C717" s="15"/>
    </row>
    <row r="718" spans="3:3" hidden="1" x14ac:dyDescent="0.2">
      <c r="C718" s="15"/>
    </row>
    <row r="719" spans="3:3" hidden="1" x14ac:dyDescent="0.2">
      <c r="C719" s="15"/>
    </row>
    <row r="720" spans="3:3" hidden="1" x14ac:dyDescent="0.2">
      <c r="C720" s="15"/>
    </row>
    <row r="721" spans="3:3" hidden="1" x14ac:dyDescent="0.2">
      <c r="C721" s="15"/>
    </row>
    <row r="722" spans="3:3" hidden="1" x14ac:dyDescent="0.2">
      <c r="C722" s="15"/>
    </row>
    <row r="723" spans="3:3" hidden="1" x14ac:dyDescent="0.2">
      <c r="C723" s="15"/>
    </row>
    <row r="724" spans="3:3" hidden="1" x14ac:dyDescent="0.2">
      <c r="C724" s="15"/>
    </row>
    <row r="725" spans="3:3" hidden="1" x14ac:dyDescent="0.2">
      <c r="C725" s="15"/>
    </row>
    <row r="726" spans="3:3" hidden="1" x14ac:dyDescent="0.2">
      <c r="C726" s="15"/>
    </row>
    <row r="727" spans="3:3" hidden="1" x14ac:dyDescent="0.2">
      <c r="C727" s="15"/>
    </row>
    <row r="728" spans="3:3" hidden="1" x14ac:dyDescent="0.2">
      <c r="C728" s="15"/>
    </row>
    <row r="729" spans="3:3" hidden="1" x14ac:dyDescent="0.2">
      <c r="C729" s="15"/>
    </row>
    <row r="730" spans="3:3" hidden="1" x14ac:dyDescent="0.2">
      <c r="C730" s="15"/>
    </row>
    <row r="731" spans="3:3" hidden="1" x14ac:dyDescent="0.2">
      <c r="C731" s="15"/>
    </row>
    <row r="732" spans="3:3" hidden="1" x14ac:dyDescent="0.2">
      <c r="C732" s="15"/>
    </row>
    <row r="733" spans="3:3" hidden="1" x14ac:dyDescent="0.2">
      <c r="C733" s="15"/>
    </row>
    <row r="734" spans="3:3" hidden="1" x14ac:dyDescent="0.2">
      <c r="C734" s="15"/>
    </row>
    <row r="735" spans="3:3" hidden="1" x14ac:dyDescent="0.2">
      <c r="C735" s="15"/>
    </row>
    <row r="736" spans="3:3" hidden="1" x14ac:dyDescent="0.2">
      <c r="C736" s="15"/>
    </row>
    <row r="737" spans="3:3" hidden="1" x14ac:dyDescent="0.2">
      <c r="C737" s="15"/>
    </row>
    <row r="738" spans="3:3" hidden="1" x14ac:dyDescent="0.2">
      <c r="C738" s="15"/>
    </row>
    <row r="739" spans="3:3" hidden="1" x14ac:dyDescent="0.2">
      <c r="C739" s="15"/>
    </row>
    <row r="740" spans="3:3" hidden="1" x14ac:dyDescent="0.2">
      <c r="C740" s="15"/>
    </row>
    <row r="741" spans="3:3" hidden="1" x14ac:dyDescent="0.2">
      <c r="C741" s="15"/>
    </row>
    <row r="742" spans="3:3" hidden="1" x14ac:dyDescent="0.2">
      <c r="C742" s="15"/>
    </row>
    <row r="743" spans="3:3" hidden="1" x14ac:dyDescent="0.2">
      <c r="C743" s="15"/>
    </row>
    <row r="744" spans="3:3" hidden="1" x14ac:dyDescent="0.2">
      <c r="C744" s="15"/>
    </row>
    <row r="745" spans="3:3" hidden="1" x14ac:dyDescent="0.2">
      <c r="C745" s="15"/>
    </row>
    <row r="746" spans="3:3" hidden="1" x14ac:dyDescent="0.2">
      <c r="C746" s="15"/>
    </row>
    <row r="747" spans="3:3" hidden="1" x14ac:dyDescent="0.2">
      <c r="C747" s="15"/>
    </row>
    <row r="748" spans="3:3" hidden="1" x14ac:dyDescent="0.2">
      <c r="C748" s="15"/>
    </row>
    <row r="749" spans="3:3" hidden="1" x14ac:dyDescent="0.2">
      <c r="C749" s="15"/>
    </row>
    <row r="750" spans="3:3" hidden="1" x14ac:dyDescent="0.2">
      <c r="C750" s="15"/>
    </row>
    <row r="751" spans="3:3" hidden="1" x14ac:dyDescent="0.2">
      <c r="C751" s="15"/>
    </row>
    <row r="752" spans="3:3" hidden="1" x14ac:dyDescent="0.2">
      <c r="C752" s="15"/>
    </row>
    <row r="753" spans="3:3" hidden="1" x14ac:dyDescent="0.2">
      <c r="C753" s="15"/>
    </row>
    <row r="754" spans="3:3" hidden="1" x14ac:dyDescent="0.2">
      <c r="C754" s="15"/>
    </row>
    <row r="755" spans="3:3" hidden="1" x14ac:dyDescent="0.2">
      <c r="C755" s="15"/>
    </row>
    <row r="756" spans="3:3" hidden="1" x14ac:dyDescent="0.2">
      <c r="C756" s="15"/>
    </row>
    <row r="757" spans="3:3" hidden="1" x14ac:dyDescent="0.2">
      <c r="C757" s="15"/>
    </row>
    <row r="758" spans="3:3" hidden="1" x14ac:dyDescent="0.2">
      <c r="C758" s="15"/>
    </row>
    <row r="759" spans="3:3" hidden="1" x14ac:dyDescent="0.2">
      <c r="C759" s="15"/>
    </row>
    <row r="760" spans="3:3" hidden="1" x14ac:dyDescent="0.2">
      <c r="C760" s="15"/>
    </row>
    <row r="761" spans="3:3" hidden="1" x14ac:dyDescent="0.2">
      <c r="C761" s="15"/>
    </row>
    <row r="762" spans="3:3" hidden="1" x14ac:dyDescent="0.2">
      <c r="C762" s="15"/>
    </row>
    <row r="763" spans="3:3" hidden="1" x14ac:dyDescent="0.2">
      <c r="C763" s="15"/>
    </row>
    <row r="764" spans="3:3" hidden="1" x14ac:dyDescent="0.2">
      <c r="C764" s="15"/>
    </row>
    <row r="765" spans="3:3" hidden="1" x14ac:dyDescent="0.2">
      <c r="C765" s="15"/>
    </row>
    <row r="766" spans="3:3" hidden="1" x14ac:dyDescent="0.2">
      <c r="C766" s="15"/>
    </row>
    <row r="767" spans="3:3" hidden="1" x14ac:dyDescent="0.2">
      <c r="C767" s="15"/>
    </row>
    <row r="768" spans="3:3" hidden="1" x14ac:dyDescent="0.2">
      <c r="C768" s="15"/>
    </row>
    <row r="769" spans="3:3" hidden="1" x14ac:dyDescent="0.2">
      <c r="C769" s="15"/>
    </row>
    <row r="770" spans="3:3" hidden="1" x14ac:dyDescent="0.2">
      <c r="C770" s="15"/>
    </row>
    <row r="771" spans="3:3" hidden="1" x14ac:dyDescent="0.2">
      <c r="C771" s="15"/>
    </row>
    <row r="772" spans="3:3" hidden="1" x14ac:dyDescent="0.2">
      <c r="C772" s="15"/>
    </row>
    <row r="773" spans="3:3" hidden="1" x14ac:dyDescent="0.2">
      <c r="C773" s="15"/>
    </row>
    <row r="774" spans="3:3" hidden="1" x14ac:dyDescent="0.2">
      <c r="C774" s="15"/>
    </row>
    <row r="775" spans="3:3" hidden="1" x14ac:dyDescent="0.2">
      <c r="C775" s="15"/>
    </row>
    <row r="776" spans="3:3" hidden="1" x14ac:dyDescent="0.2">
      <c r="C776" s="15"/>
    </row>
    <row r="777" spans="3:3" hidden="1" x14ac:dyDescent="0.2">
      <c r="C777" s="15"/>
    </row>
    <row r="778" spans="3:3" hidden="1" x14ac:dyDescent="0.2">
      <c r="C778" s="15"/>
    </row>
    <row r="779" spans="3:3" hidden="1" x14ac:dyDescent="0.2">
      <c r="C779" s="15"/>
    </row>
    <row r="780" spans="3:3" hidden="1" x14ac:dyDescent="0.2">
      <c r="C780" s="15"/>
    </row>
    <row r="781" spans="3:3" hidden="1" x14ac:dyDescent="0.2">
      <c r="C781" s="15"/>
    </row>
    <row r="782" spans="3:3" hidden="1" x14ac:dyDescent="0.2">
      <c r="C782" s="15"/>
    </row>
    <row r="783" spans="3:3" hidden="1" x14ac:dyDescent="0.2">
      <c r="C783" s="15"/>
    </row>
    <row r="784" spans="3:3" hidden="1" x14ac:dyDescent="0.2">
      <c r="C784" s="15"/>
    </row>
    <row r="785" spans="3:3" hidden="1" x14ac:dyDescent="0.2">
      <c r="C785" s="15"/>
    </row>
    <row r="786" spans="3:3" hidden="1" x14ac:dyDescent="0.2">
      <c r="C786" s="15"/>
    </row>
    <row r="787" spans="3:3" hidden="1" x14ac:dyDescent="0.2">
      <c r="C787" s="15"/>
    </row>
    <row r="788" spans="3:3" hidden="1" x14ac:dyDescent="0.2">
      <c r="C788" s="15"/>
    </row>
    <row r="789" spans="3:3" hidden="1" x14ac:dyDescent="0.2">
      <c r="C789" s="15"/>
    </row>
    <row r="790" spans="3:3" hidden="1" x14ac:dyDescent="0.2">
      <c r="C790" s="15"/>
    </row>
    <row r="791" spans="3:3" hidden="1" x14ac:dyDescent="0.2">
      <c r="C791" s="15"/>
    </row>
    <row r="792" spans="3:3" hidden="1" x14ac:dyDescent="0.2">
      <c r="C792" s="15"/>
    </row>
    <row r="793" spans="3:3" hidden="1" x14ac:dyDescent="0.2">
      <c r="C793" s="15"/>
    </row>
    <row r="794" spans="3:3" hidden="1" x14ac:dyDescent="0.2">
      <c r="C794" s="15"/>
    </row>
    <row r="795" spans="3:3" hidden="1" x14ac:dyDescent="0.2">
      <c r="C795" s="15"/>
    </row>
    <row r="796" spans="3:3" hidden="1" x14ac:dyDescent="0.2">
      <c r="C796" s="15"/>
    </row>
    <row r="797" spans="3:3" hidden="1" x14ac:dyDescent="0.2">
      <c r="C797" s="15"/>
    </row>
    <row r="798" spans="3:3" hidden="1" x14ac:dyDescent="0.2">
      <c r="C798" s="15"/>
    </row>
    <row r="799" spans="3:3" hidden="1" x14ac:dyDescent="0.2">
      <c r="C799" s="15"/>
    </row>
    <row r="800" spans="3:3" hidden="1" x14ac:dyDescent="0.2">
      <c r="C800" s="15"/>
    </row>
    <row r="801" spans="3:3" hidden="1" x14ac:dyDescent="0.2">
      <c r="C801" s="15"/>
    </row>
    <row r="802" spans="3:3" hidden="1" x14ac:dyDescent="0.2">
      <c r="C802" s="15"/>
    </row>
    <row r="803" spans="3:3" hidden="1" x14ac:dyDescent="0.2">
      <c r="C803" s="15"/>
    </row>
    <row r="804" spans="3:3" hidden="1" x14ac:dyDescent="0.2">
      <c r="C804" s="15"/>
    </row>
    <row r="805" spans="3:3" hidden="1" x14ac:dyDescent="0.2">
      <c r="C805" s="15"/>
    </row>
    <row r="806" spans="3:3" hidden="1" x14ac:dyDescent="0.2">
      <c r="C806" s="15"/>
    </row>
    <row r="807" spans="3:3" hidden="1" x14ac:dyDescent="0.2">
      <c r="C807" s="15"/>
    </row>
    <row r="808" spans="3:3" hidden="1" x14ac:dyDescent="0.2">
      <c r="C808" s="15"/>
    </row>
    <row r="809" spans="3:3" hidden="1" x14ac:dyDescent="0.2">
      <c r="C809" s="15"/>
    </row>
    <row r="810" spans="3:3" hidden="1" x14ac:dyDescent="0.2">
      <c r="C810" s="15"/>
    </row>
    <row r="811" spans="3:3" hidden="1" x14ac:dyDescent="0.2">
      <c r="C811" s="15"/>
    </row>
    <row r="812" spans="3:3" hidden="1" x14ac:dyDescent="0.2">
      <c r="C812" s="15"/>
    </row>
    <row r="813" spans="3:3" hidden="1" x14ac:dyDescent="0.2">
      <c r="C813" s="15"/>
    </row>
    <row r="814" spans="3:3" hidden="1" x14ac:dyDescent="0.2">
      <c r="C814" s="15"/>
    </row>
    <row r="815" spans="3:3" hidden="1" x14ac:dyDescent="0.2">
      <c r="C815" s="15"/>
    </row>
    <row r="816" spans="3:3" hidden="1" x14ac:dyDescent="0.2">
      <c r="C816" s="15"/>
    </row>
    <row r="817" spans="3:3" hidden="1" x14ac:dyDescent="0.2">
      <c r="C817" s="15"/>
    </row>
    <row r="818" spans="3:3" hidden="1" x14ac:dyDescent="0.2">
      <c r="C818" s="15"/>
    </row>
    <row r="819" spans="3:3" hidden="1" x14ac:dyDescent="0.2">
      <c r="C819" s="15"/>
    </row>
    <row r="820" spans="3:3" hidden="1" x14ac:dyDescent="0.2">
      <c r="C820" s="15"/>
    </row>
    <row r="821" spans="3:3" hidden="1" x14ac:dyDescent="0.2">
      <c r="C821" s="15"/>
    </row>
    <row r="822" spans="3:3" hidden="1" x14ac:dyDescent="0.2">
      <c r="C822" s="15"/>
    </row>
    <row r="823" spans="3:3" hidden="1" x14ac:dyDescent="0.2">
      <c r="C823" s="15"/>
    </row>
    <row r="824" spans="3:3" hidden="1" x14ac:dyDescent="0.2">
      <c r="C824" s="15"/>
    </row>
    <row r="825" spans="3:3" hidden="1" x14ac:dyDescent="0.2">
      <c r="C825" s="15"/>
    </row>
    <row r="826" spans="3:3" hidden="1" x14ac:dyDescent="0.2">
      <c r="C826" s="15"/>
    </row>
    <row r="827" spans="3:3" hidden="1" x14ac:dyDescent="0.2">
      <c r="C827" s="15"/>
    </row>
    <row r="828" spans="3:3" hidden="1" x14ac:dyDescent="0.2">
      <c r="C828" s="15"/>
    </row>
    <row r="829" spans="3:3" hidden="1" x14ac:dyDescent="0.2">
      <c r="C829" s="15"/>
    </row>
    <row r="830" spans="3:3" hidden="1" x14ac:dyDescent="0.2">
      <c r="C830" s="15"/>
    </row>
    <row r="831" spans="3:3" hidden="1" x14ac:dyDescent="0.2">
      <c r="C831" s="15"/>
    </row>
    <row r="832" spans="3:3" hidden="1" x14ac:dyDescent="0.2">
      <c r="C832" s="15"/>
    </row>
    <row r="833" spans="3:3" hidden="1" x14ac:dyDescent="0.2">
      <c r="C833" s="15"/>
    </row>
    <row r="834" spans="3:3" hidden="1" x14ac:dyDescent="0.2">
      <c r="C834" s="15"/>
    </row>
    <row r="835" spans="3:3" hidden="1" x14ac:dyDescent="0.2">
      <c r="C835" s="15"/>
    </row>
    <row r="836" spans="3:3" hidden="1" x14ac:dyDescent="0.2">
      <c r="C836" s="15"/>
    </row>
    <row r="837" spans="3:3" hidden="1" x14ac:dyDescent="0.2">
      <c r="C837" s="15"/>
    </row>
    <row r="838" spans="3:3" hidden="1" x14ac:dyDescent="0.2">
      <c r="C838" s="15"/>
    </row>
    <row r="839" spans="3:3" hidden="1" x14ac:dyDescent="0.2">
      <c r="C839" s="15"/>
    </row>
    <row r="840" spans="3:3" hidden="1" x14ac:dyDescent="0.2">
      <c r="C840" s="15"/>
    </row>
    <row r="841" spans="3:3" hidden="1" x14ac:dyDescent="0.2">
      <c r="C841" s="15"/>
    </row>
    <row r="842" spans="3:3" hidden="1" x14ac:dyDescent="0.2">
      <c r="C842" s="15"/>
    </row>
    <row r="843" spans="3:3" hidden="1" x14ac:dyDescent="0.2">
      <c r="C843" s="15"/>
    </row>
    <row r="844" spans="3:3" hidden="1" x14ac:dyDescent="0.2">
      <c r="C844" s="15"/>
    </row>
    <row r="845" spans="3:3" hidden="1" x14ac:dyDescent="0.2">
      <c r="C845" s="15"/>
    </row>
    <row r="846" spans="3:3" hidden="1" x14ac:dyDescent="0.2">
      <c r="C846" s="15"/>
    </row>
    <row r="847" spans="3:3" hidden="1" x14ac:dyDescent="0.2">
      <c r="C847" s="15"/>
    </row>
    <row r="848" spans="3:3" hidden="1" x14ac:dyDescent="0.2">
      <c r="C848" s="15"/>
    </row>
    <row r="849" spans="3:3" hidden="1" x14ac:dyDescent="0.2">
      <c r="C849" s="15"/>
    </row>
    <row r="850" spans="3:3" hidden="1" x14ac:dyDescent="0.2">
      <c r="C850" s="15"/>
    </row>
    <row r="851" spans="3:3" hidden="1" x14ac:dyDescent="0.2">
      <c r="C851" s="15"/>
    </row>
    <row r="852" spans="3:3" hidden="1" x14ac:dyDescent="0.2">
      <c r="C852" s="15"/>
    </row>
    <row r="853" spans="3:3" hidden="1" x14ac:dyDescent="0.2">
      <c r="C853" s="15"/>
    </row>
    <row r="854" spans="3:3" hidden="1" x14ac:dyDescent="0.2">
      <c r="C854" s="15"/>
    </row>
    <row r="855" spans="3:3" hidden="1" x14ac:dyDescent="0.2">
      <c r="C855" s="15"/>
    </row>
    <row r="856" spans="3:3" hidden="1" x14ac:dyDescent="0.2">
      <c r="C856" s="15"/>
    </row>
    <row r="857" spans="3:3" hidden="1" x14ac:dyDescent="0.2">
      <c r="C857" s="15"/>
    </row>
    <row r="858" spans="3:3" hidden="1" x14ac:dyDescent="0.2">
      <c r="C858" s="15"/>
    </row>
    <row r="859" spans="3:3" hidden="1" x14ac:dyDescent="0.2">
      <c r="C859" s="15"/>
    </row>
    <row r="860" spans="3:3" hidden="1" x14ac:dyDescent="0.2">
      <c r="C860" s="15"/>
    </row>
    <row r="861" spans="3:3" hidden="1" x14ac:dyDescent="0.2">
      <c r="C861" s="15"/>
    </row>
    <row r="862" spans="3:3" hidden="1" x14ac:dyDescent="0.2">
      <c r="C862" s="15"/>
    </row>
    <row r="863" spans="3:3" hidden="1" x14ac:dyDescent="0.2">
      <c r="C863" s="15"/>
    </row>
    <row r="864" spans="3:3" hidden="1" x14ac:dyDescent="0.2">
      <c r="C864" s="15"/>
    </row>
    <row r="865" spans="3:3" hidden="1" x14ac:dyDescent="0.2">
      <c r="C865" s="15"/>
    </row>
    <row r="866" spans="3:3" hidden="1" x14ac:dyDescent="0.2">
      <c r="C866" s="15"/>
    </row>
    <row r="867" spans="3:3" hidden="1" x14ac:dyDescent="0.2">
      <c r="C867" s="15"/>
    </row>
    <row r="868" spans="3:3" hidden="1" x14ac:dyDescent="0.2">
      <c r="C868" s="15"/>
    </row>
    <row r="869" spans="3:3" hidden="1" x14ac:dyDescent="0.2">
      <c r="C869" s="15"/>
    </row>
    <row r="870" spans="3:3" hidden="1" x14ac:dyDescent="0.2">
      <c r="C870" s="15"/>
    </row>
    <row r="871" spans="3:3" hidden="1" x14ac:dyDescent="0.2">
      <c r="C871" s="15"/>
    </row>
    <row r="872" spans="3:3" hidden="1" x14ac:dyDescent="0.2">
      <c r="C872" s="15"/>
    </row>
    <row r="873" spans="3:3" hidden="1" x14ac:dyDescent="0.2">
      <c r="C873" s="15"/>
    </row>
    <row r="874" spans="3:3" hidden="1" x14ac:dyDescent="0.2">
      <c r="C874" s="15"/>
    </row>
    <row r="875" spans="3:3" hidden="1" x14ac:dyDescent="0.2">
      <c r="C875" s="15"/>
    </row>
    <row r="876" spans="3:3" hidden="1" x14ac:dyDescent="0.2">
      <c r="C876" s="15"/>
    </row>
    <row r="877" spans="3:3" hidden="1" x14ac:dyDescent="0.2">
      <c r="C877" s="15"/>
    </row>
    <row r="878" spans="3:3" hidden="1" x14ac:dyDescent="0.2">
      <c r="C878" s="15"/>
    </row>
    <row r="879" spans="3:3" hidden="1" x14ac:dyDescent="0.2">
      <c r="C879" s="15"/>
    </row>
    <row r="880" spans="3:3" hidden="1" x14ac:dyDescent="0.2">
      <c r="C880" s="15"/>
    </row>
    <row r="881" spans="3:3" hidden="1" x14ac:dyDescent="0.2">
      <c r="C881" s="15"/>
    </row>
    <row r="882" spans="3:3" hidden="1" x14ac:dyDescent="0.2">
      <c r="C882" s="15"/>
    </row>
    <row r="883" spans="3:3" hidden="1" x14ac:dyDescent="0.2">
      <c r="C883" s="15"/>
    </row>
    <row r="884" spans="3:3" hidden="1" x14ac:dyDescent="0.2">
      <c r="C884" s="15"/>
    </row>
    <row r="885" spans="3:3" hidden="1" x14ac:dyDescent="0.2">
      <c r="C885" s="15"/>
    </row>
    <row r="886" spans="3:3" hidden="1" x14ac:dyDescent="0.2">
      <c r="C886" s="15"/>
    </row>
    <row r="887" spans="3:3" hidden="1" x14ac:dyDescent="0.2">
      <c r="C887" s="15"/>
    </row>
    <row r="888" spans="3:3" hidden="1" x14ac:dyDescent="0.2">
      <c r="C888" s="15"/>
    </row>
    <row r="889" spans="3:3" hidden="1" x14ac:dyDescent="0.2">
      <c r="C889" s="15"/>
    </row>
    <row r="890" spans="3:3" hidden="1" x14ac:dyDescent="0.2">
      <c r="C890" s="15"/>
    </row>
    <row r="891" spans="3:3" hidden="1" x14ac:dyDescent="0.2">
      <c r="C891" s="15"/>
    </row>
    <row r="892" spans="3:3" hidden="1" x14ac:dyDescent="0.2">
      <c r="C892" s="15"/>
    </row>
    <row r="893" spans="3:3" hidden="1" x14ac:dyDescent="0.2">
      <c r="C893" s="15"/>
    </row>
    <row r="894" spans="3:3" hidden="1" x14ac:dyDescent="0.2">
      <c r="C894" s="15"/>
    </row>
    <row r="895" spans="3:3" hidden="1" x14ac:dyDescent="0.2">
      <c r="C895" s="15"/>
    </row>
    <row r="896" spans="3:3" hidden="1" x14ac:dyDescent="0.2">
      <c r="C896" s="15"/>
    </row>
    <row r="897" spans="3:3" hidden="1" x14ac:dyDescent="0.2">
      <c r="C897" s="15"/>
    </row>
    <row r="898" spans="3:3" hidden="1" x14ac:dyDescent="0.2">
      <c r="C898" s="15"/>
    </row>
    <row r="899" spans="3:3" hidden="1" x14ac:dyDescent="0.2">
      <c r="C899" s="15"/>
    </row>
    <row r="900" spans="3:3" hidden="1" x14ac:dyDescent="0.2">
      <c r="C900" s="15"/>
    </row>
    <row r="901" spans="3:3" hidden="1" x14ac:dyDescent="0.2">
      <c r="C901" s="15"/>
    </row>
    <row r="902" spans="3:3" hidden="1" x14ac:dyDescent="0.2">
      <c r="C902" s="15"/>
    </row>
    <row r="903" spans="3:3" hidden="1" x14ac:dyDescent="0.2">
      <c r="C903" s="15"/>
    </row>
    <row r="904" spans="3:3" hidden="1" x14ac:dyDescent="0.2">
      <c r="C904" s="15"/>
    </row>
    <row r="905" spans="3:3" hidden="1" x14ac:dyDescent="0.2">
      <c r="C905" s="15"/>
    </row>
    <row r="906" spans="3:3" hidden="1" x14ac:dyDescent="0.2">
      <c r="C906" s="15"/>
    </row>
    <row r="907" spans="3:3" hidden="1" x14ac:dyDescent="0.2">
      <c r="C907" s="15"/>
    </row>
    <row r="908" spans="3:3" hidden="1" x14ac:dyDescent="0.2">
      <c r="C908" s="15"/>
    </row>
    <row r="909" spans="3:3" hidden="1" x14ac:dyDescent="0.2">
      <c r="C909" s="15"/>
    </row>
    <row r="910" spans="3:3" hidden="1" x14ac:dyDescent="0.2">
      <c r="C910" s="15"/>
    </row>
    <row r="911" spans="3:3" hidden="1" x14ac:dyDescent="0.2">
      <c r="C911" s="15"/>
    </row>
    <row r="912" spans="3:3" hidden="1" x14ac:dyDescent="0.2">
      <c r="C912" s="15"/>
    </row>
    <row r="913" spans="3:3" hidden="1" x14ac:dyDescent="0.2">
      <c r="C913" s="15"/>
    </row>
    <row r="914" spans="3:3" hidden="1" x14ac:dyDescent="0.2">
      <c r="C914" s="15"/>
    </row>
    <row r="915" spans="3:3" hidden="1" x14ac:dyDescent="0.2">
      <c r="C915" s="15"/>
    </row>
    <row r="916" spans="3:3" hidden="1" x14ac:dyDescent="0.2">
      <c r="C916" s="15"/>
    </row>
    <row r="917" spans="3:3" hidden="1" x14ac:dyDescent="0.2">
      <c r="C917" s="15"/>
    </row>
    <row r="918" spans="3:3" hidden="1" x14ac:dyDescent="0.2">
      <c r="C918" s="15"/>
    </row>
    <row r="919" spans="3:3" hidden="1" x14ac:dyDescent="0.2">
      <c r="C919" s="15"/>
    </row>
    <row r="920" spans="3:3" hidden="1" x14ac:dyDescent="0.2">
      <c r="C920" s="15"/>
    </row>
    <row r="921" spans="3:3" hidden="1" x14ac:dyDescent="0.2">
      <c r="C921" s="15"/>
    </row>
    <row r="922" spans="3:3" hidden="1" x14ac:dyDescent="0.2">
      <c r="C922" s="15"/>
    </row>
    <row r="923" spans="3:3" hidden="1" x14ac:dyDescent="0.2">
      <c r="C923" s="15"/>
    </row>
    <row r="924" spans="3:3" hidden="1" x14ac:dyDescent="0.2">
      <c r="C924" s="15"/>
    </row>
    <row r="925" spans="3:3" hidden="1" x14ac:dyDescent="0.2">
      <c r="C925" s="15"/>
    </row>
    <row r="926" spans="3:3" hidden="1" x14ac:dyDescent="0.2">
      <c r="C926" s="15"/>
    </row>
    <row r="927" spans="3:3" hidden="1" x14ac:dyDescent="0.2">
      <c r="C927" s="15"/>
    </row>
    <row r="928" spans="3:3" hidden="1" x14ac:dyDescent="0.2">
      <c r="C928" s="15"/>
    </row>
    <row r="929" spans="3:3" hidden="1" x14ac:dyDescent="0.2">
      <c r="C929" s="15"/>
    </row>
    <row r="930" spans="3:3" hidden="1" x14ac:dyDescent="0.2">
      <c r="C930" s="15"/>
    </row>
    <row r="931" spans="3:3" hidden="1" x14ac:dyDescent="0.2">
      <c r="C931" s="15"/>
    </row>
    <row r="932" spans="3:3" hidden="1" x14ac:dyDescent="0.2">
      <c r="C932" s="15"/>
    </row>
    <row r="933" spans="3:3" hidden="1" x14ac:dyDescent="0.2">
      <c r="C933" s="15"/>
    </row>
    <row r="934" spans="3:3" hidden="1" x14ac:dyDescent="0.2">
      <c r="C934" s="15"/>
    </row>
    <row r="935" spans="3:3" hidden="1" x14ac:dyDescent="0.2">
      <c r="C935" s="15"/>
    </row>
    <row r="936" spans="3:3" hidden="1" x14ac:dyDescent="0.2">
      <c r="C936" s="15"/>
    </row>
    <row r="937" spans="3:3" hidden="1" x14ac:dyDescent="0.2">
      <c r="C937" s="15"/>
    </row>
    <row r="938" spans="3:3" hidden="1" x14ac:dyDescent="0.2">
      <c r="C938" s="15"/>
    </row>
    <row r="939" spans="3:3" hidden="1" x14ac:dyDescent="0.2">
      <c r="C939" s="15"/>
    </row>
    <row r="940" spans="3:3" hidden="1" x14ac:dyDescent="0.2">
      <c r="C940" s="15"/>
    </row>
    <row r="941" spans="3:3" hidden="1" x14ac:dyDescent="0.2">
      <c r="C941" s="15"/>
    </row>
    <row r="942" spans="3:3" hidden="1" x14ac:dyDescent="0.2">
      <c r="C942" s="15"/>
    </row>
    <row r="943" spans="3:3" hidden="1" x14ac:dyDescent="0.2">
      <c r="C943" s="15"/>
    </row>
    <row r="944" spans="3:3" hidden="1" x14ac:dyDescent="0.2">
      <c r="C944" s="15"/>
    </row>
    <row r="945" spans="3:3" hidden="1" x14ac:dyDescent="0.2">
      <c r="C945" s="15"/>
    </row>
    <row r="946" spans="3:3" hidden="1" x14ac:dyDescent="0.2">
      <c r="C946" s="15"/>
    </row>
    <row r="947" spans="3:3" hidden="1" x14ac:dyDescent="0.2">
      <c r="C947" s="15"/>
    </row>
    <row r="948" spans="3:3" hidden="1" x14ac:dyDescent="0.2">
      <c r="C948" s="15"/>
    </row>
    <row r="949" spans="3:3" hidden="1" x14ac:dyDescent="0.2">
      <c r="C949" s="15"/>
    </row>
    <row r="950" spans="3:3" hidden="1" x14ac:dyDescent="0.2">
      <c r="C950" s="15"/>
    </row>
    <row r="951" spans="3:3" hidden="1" x14ac:dyDescent="0.2">
      <c r="C951" s="15"/>
    </row>
    <row r="952" spans="3:3" hidden="1" x14ac:dyDescent="0.2">
      <c r="C952" s="15"/>
    </row>
    <row r="953" spans="3:3" hidden="1" x14ac:dyDescent="0.2">
      <c r="C953" s="15"/>
    </row>
    <row r="954" spans="3:3" hidden="1" x14ac:dyDescent="0.2">
      <c r="C954" s="15"/>
    </row>
    <row r="955" spans="3:3" hidden="1" x14ac:dyDescent="0.2">
      <c r="C955" s="15"/>
    </row>
    <row r="956" spans="3:3" hidden="1" x14ac:dyDescent="0.2">
      <c r="C956" s="15"/>
    </row>
    <row r="957" spans="3:3" hidden="1" x14ac:dyDescent="0.2">
      <c r="C957" s="15"/>
    </row>
    <row r="958" spans="3:3" hidden="1" x14ac:dyDescent="0.2">
      <c r="C958" s="15"/>
    </row>
    <row r="959" spans="3:3" hidden="1" x14ac:dyDescent="0.2">
      <c r="C959" s="15"/>
    </row>
    <row r="960" spans="3:3" hidden="1" x14ac:dyDescent="0.2">
      <c r="C960" s="15"/>
    </row>
    <row r="961" spans="3:3" hidden="1" x14ac:dyDescent="0.2">
      <c r="C961" s="15"/>
    </row>
    <row r="962" spans="3:3" hidden="1" x14ac:dyDescent="0.2">
      <c r="C962" s="15"/>
    </row>
    <row r="963" spans="3:3" hidden="1" x14ac:dyDescent="0.2">
      <c r="C963" s="15"/>
    </row>
    <row r="964" spans="3:3" hidden="1" x14ac:dyDescent="0.2">
      <c r="C964" s="15"/>
    </row>
    <row r="965" spans="3:3" hidden="1" x14ac:dyDescent="0.2">
      <c r="C965" s="15"/>
    </row>
    <row r="966" spans="3:3" hidden="1" x14ac:dyDescent="0.2">
      <c r="C966" s="15"/>
    </row>
    <row r="967" spans="3:3" hidden="1" x14ac:dyDescent="0.2">
      <c r="C967" s="15"/>
    </row>
    <row r="968" spans="3:3" hidden="1" x14ac:dyDescent="0.2">
      <c r="C968" s="15"/>
    </row>
    <row r="969" spans="3:3" hidden="1" x14ac:dyDescent="0.2">
      <c r="C969" s="15"/>
    </row>
    <row r="970" spans="3:3" hidden="1" x14ac:dyDescent="0.2">
      <c r="C970" s="15"/>
    </row>
    <row r="971" spans="3:3" hidden="1" x14ac:dyDescent="0.2">
      <c r="C971" s="15"/>
    </row>
    <row r="972" spans="3:3" hidden="1" x14ac:dyDescent="0.2">
      <c r="C972" s="15"/>
    </row>
    <row r="973" spans="3:3" hidden="1" x14ac:dyDescent="0.2">
      <c r="C973" s="15"/>
    </row>
    <row r="974" spans="3:3" hidden="1" x14ac:dyDescent="0.2">
      <c r="C974" s="15"/>
    </row>
    <row r="975" spans="3:3" hidden="1" x14ac:dyDescent="0.2">
      <c r="C975" s="15"/>
    </row>
    <row r="976" spans="3:3" hidden="1" x14ac:dyDescent="0.2">
      <c r="C976" s="15"/>
    </row>
    <row r="977" spans="3:3" hidden="1" x14ac:dyDescent="0.2">
      <c r="C977" s="15"/>
    </row>
    <row r="978" spans="3:3" hidden="1" x14ac:dyDescent="0.2">
      <c r="C978" s="15"/>
    </row>
    <row r="979" spans="3:3" hidden="1" x14ac:dyDescent="0.2">
      <c r="C979" s="15"/>
    </row>
    <row r="980" spans="3:3" hidden="1" x14ac:dyDescent="0.2">
      <c r="C980" s="15"/>
    </row>
    <row r="981" spans="3:3" hidden="1" x14ac:dyDescent="0.2">
      <c r="C981" s="15"/>
    </row>
    <row r="982" spans="3:3" hidden="1" x14ac:dyDescent="0.2">
      <c r="C982" s="15"/>
    </row>
    <row r="983" spans="3:3" hidden="1" x14ac:dyDescent="0.2">
      <c r="C983" s="15"/>
    </row>
    <row r="984" spans="3:3" hidden="1" x14ac:dyDescent="0.2">
      <c r="C984" s="15"/>
    </row>
    <row r="985" spans="3:3" hidden="1" x14ac:dyDescent="0.2">
      <c r="C985" s="15"/>
    </row>
    <row r="986" spans="3:3" hidden="1" x14ac:dyDescent="0.2">
      <c r="C986" s="15"/>
    </row>
    <row r="987" spans="3:3" hidden="1" x14ac:dyDescent="0.2">
      <c r="C987" s="15"/>
    </row>
    <row r="988" spans="3:3" hidden="1" x14ac:dyDescent="0.2">
      <c r="C988" s="15"/>
    </row>
    <row r="989" spans="3:3" hidden="1" x14ac:dyDescent="0.2">
      <c r="C989" s="15"/>
    </row>
    <row r="990" spans="3:3" hidden="1" x14ac:dyDescent="0.2">
      <c r="C990" s="15"/>
    </row>
    <row r="991" spans="3:3" hidden="1" x14ac:dyDescent="0.2">
      <c r="C991" s="15"/>
    </row>
    <row r="992" spans="3:3" hidden="1" x14ac:dyDescent="0.2">
      <c r="C992" s="15"/>
    </row>
    <row r="993" spans="3:3" hidden="1" x14ac:dyDescent="0.2">
      <c r="C993" s="15"/>
    </row>
    <row r="994" spans="3:3" hidden="1" x14ac:dyDescent="0.2">
      <c r="C994" s="15"/>
    </row>
    <row r="995" spans="3:3" hidden="1" x14ac:dyDescent="0.2">
      <c r="C995" s="15"/>
    </row>
    <row r="996" spans="3:3" hidden="1" x14ac:dyDescent="0.2">
      <c r="C996" s="15"/>
    </row>
    <row r="997" spans="3:3" hidden="1" x14ac:dyDescent="0.2">
      <c r="C997" s="15"/>
    </row>
    <row r="998" spans="3:3" hidden="1" x14ac:dyDescent="0.2">
      <c r="C998" s="15"/>
    </row>
    <row r="999" spans="3:3" hidden="1" x14ac:dyDescent="0.2">
      <c r="C999" s="15"/>
    </row>
    <row r="1000" spans="3:3" hidden="1" x14ac:dyDescent="0.2">
      <c r="C1000" s="15"/>
    </row>
    <row r="1001" spans="3:3" hidden="1" x14ac:dyDescent="0.2">
      <c r="C1001" s="15"/>
    </row>
    <row r="1002" spans="3:3" hidden="1" x14ac:dyDescent="0.2">
      <c r="C1002" s="15"/>
    </row>
    <row r="1003" spans="3:3" hidden="1" x14ac:dyDescent="0.2">
      <c r="C1003" s="15"/>
    </row>
    <row r="1004" spans="3:3" hidden="1" x14ac:dyDescent="0.2">
      <c r="C1004" s="15"/>
    </row>
    <row r="1005" spans="3:3" hidden="1" x14ac:dyDescent="0.2">
      <c r="C1005" s="15"/>
    </row>
    <row r="1006" spans="3:3" hidden="1" x14ac:dyDescent="0.2">
      <c r="C1006" s="15"/>
    </row>
    <row r="1007" spans="3:3" hidden="1" x14ac:dyDescent="0.2">
      <c r="C1007" s="15"/>
    </row>
  </sheetData>
  <sheetProtection algorithmName="SHA-512" hashValue="wOD3EX7H2zPEWMMiUUVWW0SUHdqpqINDeP8UogerB+aAJHsvNs5X/XOX5KND1WzBW6RAtepEd7VTGeaQcNGD6Q==" saltValue="tfdxzErwYZBVfu5Uvq8GDQ==" spinCount="100000" sheet="1" objects="1" scenarios="1"/>
  <mergeCells count="4">
    <mergeCell ref="B2:C2"/>
    <mergeCell ref="B3:C3"/>
    <mergeCell ref="B17:C17"/>
    <mergeCell ref="B4:C4"/>
  </mergeCells>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1:M445"/>
  <sheetViews>
    <sheetView showGridLines="0" zoomScaleNormal="100" workbookViewId="0">
      <pane xSplit="1" ySplit="5" topLeftCell="B21" activePane="bottomRight" state="frozen"/>
      <selection activeCell="B27" sqref="B27"/>
      <selection pane="topRight" activeCell="B27" sqref="B27"/>
      <selection pane="bottomLeft" activeCell="B27" sqref="B27"/>
      <selection pane="bottomRight" activeCell="D23" sqref="D23"/>
    </sheetView>
  </sheetViews>
  <sheetFormatPr baseColWidth="10" defaultColWidth="0" defaultRowHeight="15" zeroHeight="1" x14ac:dyDescent="0.2"/>
  <cols>
    <col min="1" max="1" width="4.33203125" customWidth="1"/>
    <col min="2" max="2" width="28.83203125" bestFit="1" customWidth="1"/>
    <col min="3" max="3" width="36.33203125" customWidth="1"/>
    <col min="4" max="4" width="35.83203125" customWidth="1"/>
    <col min="5" max="5" width="36" customWidth="1"/>
    <col min="6" max="6" width="5" customWidth="1"/>
    <col min="7" max="9" width="9.1640625" hidden="1" customWidth="1"/>
    <col min="10" max="10" width="28.83203125" style="231" hidden="1" customWidth="1"/>
    <col min="11" max="11" width="32.6640625" style="231" hidden="1" customWidth="1"/>
    <col min="12" max="16384" width="9.1640625" hidden="1"/>
  </cols>
  <sheetData>
    <row r="1" spans="2:13" x14ac:dyDescent="0.2"/>
    <row r="2" spans="2:13" ht="24" customHeight="1" x14ac:dyDescent="0.2">
      <c r="B2" s="387" t="str">
        <f>IF(Declaration!$I$4="English",Languages!A1032,IF(Declaration!$I$4="French",Languages!B1032,IF(Declaration!$I$4="Spanish",Languages!C1032,IF(Declaration!$I$4="German",Languages!D1032,IF(Declaration!$I$4="Chinese",Languages!E1032,IF(Declaration!$I$4="Japanese",Languages!F1032,IF(Declaration!$I$4="Portugese",Languages!G1032)))))))</f>
        <v>For Question 3 on the 'Declaration' tab:</v>
      </c>
      <c r="C2" s="401"/>
      <c r="D2" s="401"/>
      <c r="E2" s="388"/>
    </row>
    <row r="3" spans="2:13" ht="52.5" customHeight="1" x14ac:dyDescent="0.2">
      <c r="B3" s="389" t="str">
        <f>IF(Declaration!$I$4="English",Languages!A1033,IF(Declaration!$I$4="French",Languages!B1033,IF(Declaration!$I$4="Spanish",Languages!C1033,IF(Declaration!$I$4="German",Languages!D1033,IF(Declaration!$I$4="Chinese",Languages!E1033,IF(Declaration!$I$4="Japanese",Languages!F1033,IF(Declaration!$I$4="Portugese",Languages!G1033)))))))</f>
        <v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v>
      </c>
      <c r="C3" s="402"/>
      <c r="D3" s="402"/>
      <c r="E3" s="390"/>
    </row>
    <row r="4" spans="2:13" ht="72.75" customHeight="1" x14ac:dyDescent="0.2">
      <c r="B4" s="389" t="str">
        <f>IF(Declaration!$I$4="English",Languages!A1034,IF(Declaration!$I$4="French",Languages!B1034,IF(Declaration!$I$4="Spanish",Languages!C1034,IF(Declaration!$I$4="German",Languages!D1034,IF(Declaration!$I$4="Chinese",Languages!E1034,IF(Declaration!$I$4="Japanese",Languages!F1034,IF(Declaration!$I$4="Portugese",Languages!G1034)))))))</f>
        <v xml:space="preserve">The list of goods and their source countries are those known to be produced by child labor or forced labor in violation of international standards according to the US Department of Labor's Bureau of International Labor Affairs (ILAB) 2020 List of Goods Produced by Child Labor or Forced Labor (updated biannually) and List of Products Produced by Forced or Indentured Child Labor (updated as needed).    </v>
      </c>
      <c r="C4" s="402"/>
      <c r="D4" s="402"/>
      <c r="E4" s="390"/>
    </row>
    <row r="5" spans="2:13" s="188" customFormat="1" ht="115.5" customHeight="1" x14ac:dyDescent="0.2">
      <c r="B5" s="56" t="str">
        <f>IF(Declaration!$I$4="English",Languages!A854,IF(Declaration!$I$4="French",Languages!B854,IF(Declaration!$I$4="Spanish",Languages!C854,IF(Declaration!$I$4="German",Languages!D854,IF(Declaration!$I$4="Chinese",Languages!E854,IF(Declaration!$I$4="Japanese",Languages!F854,IF(Declaration!$I$4="Portugese",Languages!G854)))))))</f>
        <v>Good</v>
      </c>
      <c r="C5" s="56" t="str">
        <f>IF(Declaration!$I$4="English",Languages!A855,IF(Declaration!$I$4="French",Languages!B855,IF(Declaration!$I$4="Spanish",Languages!C855,IF(Declaration!$I$4="German",Languages!D855,IF(Declaration!$I$4="Chinese",Languages!E855,IF(Declaration!$I$4="Japanese",Languages!F855,IF(Declaration!$I$4="Portugese",Languages!G855)))))))</f>
        <v>Country/Jurisdiction</v>
      </c>
      <c r="D5" s="56" t="str">
        <f>IF(Declaration!$I$4="English",Languages!A856,IF(Declaration!$I$4="French",Languages!B856,IF(Declaration!$I$4="Spanish",Languages!C856,IF(Declaration!$I$4="German",Languages!D856,IF(Declaration!$I$4="Chinese",Languages!E856,IF(Declaration!$I$4="Japanese",Languages!F856,IF(Declaration!$I$4="Portugese",Languages!G856)))))))</f>
        <v>My Organization Produces This Good in this Source Country/Jurisdiction</v>
      </c>
      <c r="E5" s="56" t="str">
        <f>IF(Declaration!$I$4="English",Languages!A857,IF(Declaration!$I$4="French",Languages!B857,IF(Declaration!$I$4="Spanish",Languages!C857,IF(Declaration!$I$4="German",Languages!D857,IF(Declaration!$I$4="Chinese",Languages!E857,IF(Declaration!$I$4="Japanese",Languages!F857,IF(Declaration!$I$4="Portugese",Languages!G857)))))))</f>
        <v>My Organization Sources (Directly or Indirectly) This Good from this Source Country/Jurisdiction. Sourcing Refers to the Location in which the Good is Mined, Grown or Manufactured</v>
      </c>
      <c r="J5" s="232"/>
      <c r="K5" s="232"/>
    </row>
    <row r="6" spans="2:13" x14ac:dyDescent="0.2">
      <c r="B6" s="113" t="str">
        <f>IF(J6="","",IF(Declaration!$I$4="English",J6,IF(Declaration!$I$4="French",VLOOKUP($J6,Languages!$A$1:$G$5027,2,FALSE),IF(Declaration!$I$4="Spanish",VLOOKUP($J6,Languages!$A$1:$G$5027,3,FALSE),IF(Declaration!$I$4="German",VLOOKUP($J6,Languages!$A$1:$G$5027,4,FALSE),IF(Declaration!$I$4="Chinese",VLOOKUP($J6,Languages!$A$1:$G$5027,5,FALSE),IF(Declaration!$I$4="Japanese",VLOOKUP($J6,Languages!$A$1:$G$5027,6,FALSE),IF(Declaration!$I$4="Portugese",VLOOKUP($J6,Languages!$A$1:$G$5027,7,FALSE)))))))))</f>
        <v>Alcoholic Beverages</v>
      </c>
      <c r="C6" s="113" t="str">
        <f>IF(K6="","",IF(Declaration!$I$4="English",K6,IF(Declaration!$I$4="French",VLOOKUP($K6,Languages!$A$1:$G$5027,2,FALSE),IF(Declaration!$I$4="Spanish",VLOOKUP($K6,Languages!$A$1:$G$5027,3,FALSE),IF(Declaration!$I$4="German",VLOOKUP($K6,Languages!$A$1:$G$5027,4,FALSE),IF(Declaration!$I$4="Chinese",VLOOKUP($K6,Languages!$A$1:$G$5027,5,FALSE),IF(Declaration!$I$4="Japanese",VLOOKUP($K6,Languages!$A$1:$G$5027,6,FALSE),IF(Declaration!$I$4="Portugese",VLOOKUP($K6,Languages!$A$1:$G$5027,7,FALSE)))))))))</f>
        <v>Cambodia</v>
      </c>
      <c r="D6" s="224"/>
      <c r="E6" s="224"/>
      <c r="H6" t="str">
        <f>IF(Declaration!$I$4="English",Languages!A611,IF(Declaration!$I$4="French",Languages!B611,IF(Declaration!$I$4="Spanish",Languages!C611,IF(Declaration!$I$4="German",Languages!D611,IF(Declaration!$I$4="Chinese",Languages!E611,IF(Declaration!$I$4="Japanese",Languages!F611,IF(Declaration!$I$4="Portugese",Languages!G611)))))))</f>
        <v>Yes</v>
      </c>
      <c r="J6" s="231" t="s">
        <v>3102</v>
      </c>
      <c r="K6" s="231" t="s">
        <v>36</v>
      </c>
      <c r="L6" t="str">
        <f>B6&amp;D6</f>
        <v>Alcoholic Beverages</v>
      </c>
      <c r="M6" t="str">
        <f>B6&amp;E6</f>
        <v>Alcoholic Beverages</v>
      </c>
    </row>
    <row r="7" spans="2:13" x14ac:dyDescent="0.2">
      <c r="B7" s="113" t="str">
        <f>IF(J7="","",IF(Declaration!$I$4="English",J7,IF(Declaration!$I$4="French",VLOOKUP($J7,Languages!$A$1:$G$5027,2,FALSE),IF(Declaration!$I$4="Spanish",VLOOKUP($J7,Languages!$A$1:$G$5027,3,FALSE),IF(Declaration!$I$4="German",VLOOKUP($J7,Languages!$A$1:$G$5027,4,FALSE),IF(Declaration!$I$4="Chinese",VLOOKUP($J7,Languages!$A$1:$G$5027,5,FALSE),IF(Declaration!$I$4="Japanese",VLOOKUP($J7,Languages!$A$1:$G$5027,6,FALSE),IF(Declaration!$I$4="Portugese",VLOOKUP($J7,Languages!$A$1:$G$5027,7,FALSE)))))))))</f>
        <v>Amber</v>
      </c>
      <c r="C7" s="113" t="str">
        <f>IF(K7="","",IF(Declaration!$I$4="English",K7,IF(Declaration!$I$4="French",VLOOKUP($K7,Languages!$A$1:$G$5027,2,FALSE),IF(Declaration!$I$4="Spanish",VLOOKUP($K7,Languages!$A$1:$G$5027,3,FALSE),IF(Declaration!$I$4="German",VLOOKUP($K7,Languages!$A$1:$G$5027,4,FALSE),IF(Declaration!$I$4="Chinese",VLOOKUP($K7,Languages!$A$1:$G$5027,5,FALSE),IF(Declaration!$I$4="Japanese",VLOOKUP($K7,Languages!$A$1:$G$5027,6,FALSE),IF(Declaration!$I$4="Portugese",VLOOKUP($K7,Languages!$A$1:$G$5027,7,FALSE)))))))))</f>
        <v>Ukraine</v>
      </c>
      <c r="D7" s="224"/>
      <c r="E7" s="224"/>
      <c r="H7" t="str">
        <f>IF(Declaration!$I$4="English",Languages!A612,IF(Declaration!$I$4="French",Languages!B612,IF(Declaration!$I$4="Spanish",Languages!C612,IF(Declaration!$I$4="German",Languages!D612,IF(Declaration!$I$4="Chinese",Languages!E612,IF(Declaration!$I$4="Japanese",Languages!F612,IF(Declaration!$I$4="Portugese",Languages!G612)))))))</f>
        <v>No</v>
      </c>
      <c r="J7" s="231" t="s">
        <v>3151</v>
      </c>
      <c r="K7" s="231" t="s">
        <v>129</v>
      </c>
      <c r="L7" t="str">
        <f t="shared" ref="L7:L70" si="0">B7&amp;D7</f>
        <v>Amber</v>
      </c>
      <c r="M7" t="str">
        <f t="shared" ref="M7:M70" si="1">B7&amp;E7</f>
        <v>Amber</v>
      </c>
    </row>
    <row r="8" spans="2:13" x14ac:dyDescent="0.2">
      <c r="B8" s="113" t="str">
        <f>IF(J8="","",IF(Declaration!$I$4="English",J8,IF(Declaration!$I$4="French",VLOOKUP($J8,Languages!$A$1:$G$5027,2,FALSE),IF(Declaration!$I$4="Spanish",VLOOKUP($J8,Languages!$A$1:$G$5027,3,FALSE),IF(Declaration!$I$4="German",VLOOKUP($J8,Languages!$A$1:$G$5027,4,FALSE),IF(Declaration!$I$4="Chinese",VLOOKUP($J8,Languages!$A$1:$G$5027,5,FALSE),IF(Declaration!$I$4="Japanese",VLOOKUP($J8,Languages!$A$1:$G$5027,6,FALSE),IF(Declaration!$I$4="Portugese",VLOOKUP($J8,Languages!$A$1:$G$5027,7,FALSE)))))))))</f>
        <v>Artificial Flowers</v>
      </c>
      <c r="C8" s="113" t="str">
        <f>IF(K8="","",IF(Declaration!$I$4="English",K8,IF(Declaration!$I$4="French",VLOOKUP($K8,Languages!$A$1:$G$5027,2,FALSE),IF(Declaration!$I$4="Spanish",VLOOKUP($K8,Languages!$A$1:$G$5027,3,FALSE),IF(Declaration!$I$4="German",VLOOKUP($K8,Languages!$A$1:$G$5027,4,FALSE),IF(Declaration!$I$4="Chinese",VLOOKUP($K8,Languages!$A$1:$G$5027,5,FALSE),IF(Declaration!$I$4="Japanese",VLOOKUP($K8,Languages!$A$1:$G$5027,6,FALSE),IF(Declaration!$I$4="Portugese",VLOOKUP($K8,Languages!$A$1:$G$5027,7,FALSE)))))))))</f>
        <v>China</v>
      </c>
      <c r="D8" s="224"/>
      <c r="E8" s="224"/>
      <c r="H8" t="str">
        <f>IF(Declaration!$I$4="English",Languages!A630,IF(Declaration!$I$4="French",Languages!B630,IF(Declaration!$I$4="Spanish",Languages!C630,IF(Declaration!$I$4="German",Languages!D630,IF(Declaration!$I$4="Chinese",Languages!E630,IF(Declaration!$I$4="Japanese",Languages!F630,IF(Declaration!$I$4="Portugese",Languages!G630)))))))</f>
        <v>Unknown</v>
      </c>
      <c r="J8" s="231" t="s">
        <v>3103</v>
      </c>
      <c r="K8" s="231" t="s">
        <v>1237</v>
      </c>
      <c r="L8" t="str">
        <f t="shared" si="0"/>
        <v>Artificial Flowers</v>
      </c>
      <c r="M8" t="str">
        <f t="shared" si="1"/>
        <v>Artificial Flowers</v>
      </c>
    </row>
    <row r="9" spans="2:13" x14ac:dyDescent="0.2">
      <c r="B9" s="113" t="str">
        <f>IF(J9="","",IF(Declaration!$I$4="English",J9,IF(Declaration!$I$4="French",VLOOKUP($J9,Languages!$A$1:$G$5027,2,FALSE),IF(Declaration!$I$4="Spanish",VLOOKUP($J9,Languages!$A$1:$G$5027,3,FALSE),IF(Declaration!$I$4="German",VLOOKUP($J9,Languages!$A$1:$G$5027,4,FALSE),IF(Declaration!$I$4="Chinese",VLOOKUP($J9,Languages!$A$1:$G$5027,5,FALSE),IF(Declaration!$I$4="Japanese",VLOOKUP($J9,Languages!$A$1:$G$5027,6,FALSE),IF(Declaration!$I$4="Portugese",VLOOKUP($J9,Languages!$A$1:$G$5027,7,FALSE)))))))))</f>
        <v>Baked Goods</v>
      </c>
      <c r="C9" s="113" t="str">
        <f>IF(K9="","",IF(Declaration!$I$4="English",K9,IF(Declaration!$I$4="French",VLOOKUP($K9,Languages!$A$1:$G$5027,2,FALSE),IF(Declaration!$I$4="Spanish",VLOOKUP($K9,Languages!$A$1:$G$5027,3,FALSE),IF(Declaration!$I$4="German",VLOOKUP($K9,Languages!$A$1:$G$5027,4,FALSE),IF(Declaration!$I$4="Chinese",VLOOKUP($K9,Languages!$A$1:$G$5027,5,FALSE),IF(Declaration!$I$4="Japanese",VLOOKUP($K9,Languages!$A$1:$G$5027,6,FALSE),IF(Declaration!$I$4="Portugese",VLOOKUP($K9,Languages!$A$1:$G$5027,7,FALSE)))))))))</f>
        <v>Dominican Republic</v>
      </c>
      <c r="D9" s="224"/>
      <c r="E9" s="224"/>
      <c r="H9" t="str">
        <f>IF(Declaration!$I$4="English",Languages!A849,IF(Declaration!$I$4="French",Languages!B849,IF(Declaration!$I$4="Spanish",Languages!C849,IF(Declaration!$I$4="German",Languages!D849,IF(Declaration!$I$4="Chinese",Languages!E849,IF(Declaration!$I$4="Japanese",Languages!F849,IF(Declaration!$I$4="Portugese",Languages!G849)))))))</f>
        <v>N/A - my organization's product(s) do not contain this good</v>
      </c>
      <c r="J9" s="231" t="s">
        <v>3104</v>
      </c>
      <c r="K9" s="231" t="s">
        <v>46</v>
      </c>
      <c r="L9" t="str">
        <f t="shared" si="0"/>
        <v>Baked Goods</v>
      </c>
      <c r="M9" t="str">
        <f t="shared" si="1"/>
        <v>Baked Goods</v>
      </c>
    </row>
    <row r="10" spans="2:13" x14ac:dyDescent="0.2">
      <c r="B10" s="113" t="str">
        <f>IF(J10="","",IF(Declaration!$I$4="English",J10,IF(Declaration!$I$4="French",VLOOKUP($J10,Languages!$A$1:$G$5027,2,FALSE),IF(Declaration!$I$4="Spanish",VLOOKUP($J10,Languages!$A$1:$G$5027,3,FALSE),IF(Declaration!$I$4="German",VLOOKUP($J10,Languages!$A$1:$G$5027,4,FALSE),IF(Declaration!$I$4="Chinese",VLOOKUP($J10,Languages!$A$1:$G$5027,5,FALSE),IF(Declaration!$I$4="Japanese",VLOOKUP($J10,Languages!$A$1:$G$5027,6,FALSE),IF(Declaration!$I$4="Portugese",VLOOKUP($J10,Languages!$A$1:$G$5027,7,FALSE)))))))))</f>
        <v>Baked Goods</v>
      </c>
      <c r="C10" s="113" t="str">
        <f>IF(K10="","",IF(Declaration!$I$4="English",K10,IF(Declaration!$I$4="French",VLOOKUP($K10,Languages!$A$1:$G$5027,2,FALSE),IF(Declaration!$I$4="Spanish",VLOOKUP($K10,Languages!$A$1:$G$5027,3,FALSE),IF(Declaration!$I$4="German",VLOOKUP($K10,Languages!$A$1:$G$5027,4,FALSE),IF(Declaration!$I$4="Chinese",VLOOKUP($K10,Languages!$A$1:$G$5027,5,FALSE),IF(Declaration!$I$4="Japanese",VLOOKUP($K10,Languages!$A$1:$G$5027,6,FALSE),IF(Declaration!$I$4="Portugese",VLOOKUP($K10,Languages!$A$1:$G$5027,7,FALSE)))))))))</f>
        <v>El Salvador</v>
      </c>
      <c r="D10" s="224"/>
      <c r="E10" s="224"/>
      <c r="J10" s="231" t="s">
        <v>3104</v>
      </c>
      <c r="K10" s="231" t="s">
        <v>49</v>
      </c>
      <c r="L10" t="str">
        <f t="shared" si="0"/>
        <v>Baked Goods</v>
      </c>
      <c r="M10" t="str">
        <f t="shared" si="1"/>
        <v>Baked Goods</v>
      </c>
    </row>
    <row r="11" spans="2:13" x14ac:dyDescent="0.2">
      <c r="B11" s="113" t="str">
        <f>IF(J11="","",IF(Declaration!$I$4="English",J11,IF(Declaration!$I$4="French",VLOOKUP($J11,Languages!$A$1:$G$5027,2,FALSE),IF(Declaration!$I$4="Spanish",VLOOKUP($J11,Languages!$A$1:$G$5027,3,FALSE),IF(Declaration!$I$4="German",VLOOKUP($J11,Languages!$A$1:$G$5027,4,FALSE),IF(Declaration!$I$4="Chinese",VLOOKUP($J11,Languages!$A$1:$G$5027,5,FALSE),IF(Declaration!$I$4="Japanese",VLOOKUP($J11,Languages!$A$1:$G$5027,6,FALSE),IF(Declaration!$I$4="Portugese",VLOOKUP($J11,Languages!$A$1:$G$5027,7,FALSE)))))))))</f>
        <v>Bamboo</v>
      </c>
      <c r="C11" s="113" t="str">
        <f>IF(K11="","",IF(Declaration!$I$4="English",K11,IF(Declaration!$I$4="French",VLOOKUP($K11,Languages!$A$1:$G$5027,2,FALSE),IF(Declaration!$I$4="Spanish",VLOOKUP($K11,Languages!$A$1:$G$5027,3,FALSE),IF(Declaration!$I$4="German",VLOOKUP($K11,Languages!$A$1:$G$5027,4,FALSE),IF(Declaration!$I$4="Chinese",VLOOKUP($K11,Languages!$A$1:$G$5027,5,FALSE),IF(Declaration!$I$4="Japanese",VLOOKUP($K11,Languages!$A$1:$G$5027,6,FALSE),IF(Declaration!$I$4="Portugese",VLOOKUP($K11,Languages!$A$1:$G$5027,7,FALSE)))))))))</f>
        <v>Burma</v>
      </c>
      <c r="D11" s="224"/>
      <c r="E11" s="224"/>
      <c r="H11" t="str">
        <f>IF(Declaration!$I$4="English",Languages!A611,IF(Declaration!$I$4="French",Languages!B611,IF(Declaration!$I$4="Spanish",Languages!C611,IF(Declaration!$I$4="German",Languages!D611,IF(Declaration!$I$4="Chinese",Languages!E611,IF(Declaration!$I$4="Japanese",Languages!F611,IF(Declaration!$I$4="Portugese",Languages!G611)))))))</f>
        <v>Yes</v>
      </c>
      <c r="J11" s="231" t="s">
        <v>3025</v>
      </c>
      <c r="K11" s="231" t="s">
        <v>3202</v>
      </c>
      <c r="L11" t="str">
        <f t="shared" si="0"/>
        <v>Bamboo</v>
      </c>
      <c r="M11" t="str">
        <f t="shared" si="1"/>
        <v>Bamboo</v>
      </c>
    </row>
    <row r="12" spans="2:13" x14ac:dyDescent="0.2">
      <c r="B12" s="113" t="str">
        <f>IF(J12="","",IF(Declaration!$I$4="English",J12,IF(Declaration!$I$4="French",VLOOKUP($J12,Languages!$A$1:$G$5027,2,FALSE),IF(Declaration!$I$4="Spanish",VLOOKUP($J12,Languages!$A$1:$G$5027,3,FALSE),IF(Declaration!$I$4="German",VLOOKUP($J12,Languages!$A$1:$G$5027,4,FALSE),IF(Declaration!$I$4="Chinese",VLOOKUP($J12,Languages!$A$1:$G$5027,5,FALSE),IF(Declaration!$I$4="Japanese",VLOOKUP($J12,Languages!$A$1:$G$5027,6,FALSE),IF(Declaration!$I$4="Portugese",VLOOKUP($J12,Languages!$A$1:$G$5027,7,FALSE)))))))))</f>
        <v>Bananas</v>
      </c>
      <c r="C12" s="113" t="str">
        <f>IF(K12="","",IF(Declaration!$I$4="English",K12,IF(Declaration!$I$4="French",VLOOKUP($K12,Languages!$A$1:$G$5027,2,FALSE),IF(Declaration!$I$4="Spanish",VLOOKUP($K12,Languages!$A$1:$G$5027,3,FALSE),IF(Declaration!$I$4="German",VLOOKUP($K12,Languages!$A$1:$G$5027,4,FALSE),IF(Declaration!$I$4="Chinese",VLOOKUP($K12,Languages!$A$1:$G$5027,5,FALSE),IF(Declaration!$I$4="Japanese",VLOOKUP($K12,Languages!$A$1:$G$5027,6,FALSE),IF(Declaration!$I$4="Portugese",VLOOKUP($K12,Languages!$A$1:$G$5027,7,FALSE)))))))))</f>
        <v>Belize</v>
      </c>
      <c r="D12" s="224"/>
      <c r="E12" s="224"/>
      <c r="H12" t="str">
        <f>IF(Declaration!$I$4="English",Languages!A612,IF(Declaration!$I$4="French",Languages!B612,IF(Declaration!$I$4="Spanish",Languages!C612,IF(Declaration!$I$4="German",Languages!D612,IF(Declaration!$I$4="Chinese",Languages!E612,IF(Declaration!$I$4="Japanese",Languages!F612,IF(Declaration!$I$4="Portugese",Languages!G612)))))))</f>
        <v>No</v>
      </c>
      <c r="J12" s="231" t="s">
        <v>3026</v>
      </c>
      <c r="K12" s="231" t="s">
        <v>27</v>
      </c>
      <c r="L12" t="str">
        <f t="shared" si="0"/>
        <v>Bananas</v>
      </c>
      <c r="M12" t="str">
        <f t="shared" si="1"/>
        <v>Bananas</v>
      </c>
    </row>
    <row r="13" spans="2:13" x14ac:dyDescent="0.2">
      <c r="B13" s="113" t="str">
        <f>IF(J13="","",IF(Declaration!$I$4="English",J13,IF(Declaration!$I$4="French",VLOOKUP($J13,Languages!$A$1:$G$5027,2,FALSE),IF(Declaration!$I$4="Spanish",VLOOKUP($J13,Languages!$A$1:$G$5027,3,FALSE),IF(Declaration!$I$4="German",VLOOKUP($J13,Languages!$A$1:$G$5027,4,FALSE),IF(Declaration!$I$4="Chinese",VLOOKUP($J13,Languages!$A$1:$G$5027,5,FALSE),IF(Declaration!$I$4="Japanese",VLOOKUP($J13,Languages!$A$1:$G$5027,6,FALSE),IF(Declaration!$I$4="Portugese",VLOOKUP($J13,Languages!$A$1:$G$5027,7,FALSE)))))))))</f>
        <v>Bananas</v>
      </c>
      <c r="C13" s="113" t="str">
        <f>IF(K13="","",IF(Declaration!$I$4="English",K13,IF(Declaration!$I$4="French",VLOOKUP($K13,Languages!$A$1:$G$5027,2,FALSE),IF(Declaration!$I$4="Spanish",VLOOKUP($K13,Languages!$A$1:$G$5027,3,FALSE),IF(Declaration!$I$4="German",VLOOKUP($K13,Languages!$A$1:$G$5027,4,FALSE),IF(Declaration!$I$4="Chinese",VLOOKUP($K13,Languages!$A$1:$G$5027,5,FALSE),IF(Declaration!$I$4="Japanese",VLOOKUP($K13,Languages!$A$1:$G$5027,6,FALSE),IF(Declaration!$I$4="Portugese",VLOOKUP($K13,Languages!$A$1:$G$5027,7,FALSE)))))))))</f>
        <v>Brazil</v>
      </c>
      <c r="D13" s="224"/>
      <c r="E13" s="224"/>
      <c r="H13" t="str">
        <f>IF(Declaration!$I$4="English",Languages!A849,IF(Declaration!$I$4="French",Languages!B849,IF(Declaration!$I$4="Spanish",Languages!C849,IF(Declaration!$I$4="German",Languages!D849,IF(Declaration!$I$4="Chinese",Languages!E849,IF(Declaration!$I$4="Japanese",Languages!F849,IF(Declaration!$I$4="Portugese",Languages!G849)))))))</f>
        <v>N/A - my organization's product(s) do not contain this good</v>
      </c>
      <c r="J13" s="231" t="s">
        <v>3026</v>
      </c>
      <c r="K13" s="231" t="s">
        <v>31</v>
      </c>
      <c r="L13" t="str">
        <f t="shared" si="0"/>
        <v>Bananas</v>
      </c>
      <c r="M13" t="str">
        <f t="shared" si="1"/>
        <v>Bananas</v>
      </c>
    </row>
    <row r="14" spans="2:13" x14ac:dyDescent="0.2">
      <c r="B14" s="113" t="str">
        <f>IF(J14="","",IF(Declaration!$I$4="English",J14,IF(Declaration!$I$4="French",VLOOKUP($J14,Languages!$A$1:$G$5027,2,FALSE),IF(Declaration!$I$4="Spanish",VLOOKUP($J14,Languages!$A$1:$G$5027,3,FALSE),IF(Declaration!$I$4="German",VLOOKUP($J14,Languages!$A$1:$G$5027,4,FALSE),IF(Declaration!$I$4="Chinese",VLOOKUP($J14,Languages!$A$1:$G$5027,5,FALSE),IF(Declaration!$I$4="Japanese",VLOOKUP($J14,Languages!$A$1:$G$5027,6,FALSE),IF(Declaration!$I$4="Portugese",VLOOKUP($J14,Languages!$A$1:$G$5027,7,FALSE)))))))))</f>
        <v>Bananas</v>
      </c>
      <c r="C14" s="113" t="str">
        <f>IF(K14="","",IF(Declaration!$I$4="English",K14,IF(Declaration!$I$4="French",VLOOKUP($K14,Languages!$A$1:$G$5027,2,FALSE),IF(Declaration!$I$4="Spanish",VLOOKUP($K14,Languages!$A$1:$G$5027,3,FALSE),IF(Declaration!$I$4="German",VLOOKUP($K14,Languages!$A$1:$G$5027,4,FALSE),IF(Declaration!$I$4="Chinese",VLOOKUP($K14,Languages!$A$1:$G$5027,5,FALSE),IF(Declaration!$I$4="Japanese",VLOOKUP($K14,Languages!$A$1:$G$5027,6,FALSE),IF(Declaration!$I$4="Portugese",VLOOKUP($K14,Languages!$A$1:$G$5027,7,FALSE)))))))))</f>
        <v>Ecuador</v>
      </c>
      <c r="D14" s="224"/>
      <c r="E14" s="224"/>
      <c r="J14" s="231" t="s">
        <v>3026</v>
      </c>
      <c r="K14" s="231" t="s">
        <v>47</v>
      </c>
      <c r="L14" t="str">
        <f t="shared" si="0"/>
        <v>Bananas</v>
      </c>
      <c r="M14" t="str">
        <f t="shared" si="1"/>
        <v>Bananas</v>
      </c>
    </row>
    <row r="15" spans="2:13" x14ac:dyDescent="0.2">
      <c r="B15" s="113" t="str">
        <f>IF(J15="","",IF(Declaration!$I$4="English",J15,IF(Declaration!$I$4="French",VLOOKUP($J15,Languages!$A$1:$G$5027,2,FALSE),IF(Declaration!$I$4="Spanish",VLOOKUP($J15,Languages!$A$1:$G$5027,3,FALSE),IF(Declaration!$I$4="German",VLOOKUP($J15,Languages!$A$1:$G$5027,4,FALSE),IF(Declaration!$I$4="Chinese",VLOOKUP($J15,Languages!$A$1:$G$5027,5,FALSE),IF(Declaration!$I$4="Japanese",VLOOKUP($J15,Languages!$A$1:$G$5027,6,FALSE),IF(Declaration!$I$4="Portugese",VLOOKUP($J15,Languages!$A$1:$G$5027,7,FALSE)))))))))</f>
        <v>Bananas</v>
      </c>
      <c r="C15" s="113" t="str">
        <f>IF(K15="","",IF(Declaration!$I$4="English",K15,IF(Declaration!$I$4="French",VLOOKUP($K15,Languages!$A$1:$G$5027,2,FALSE),IF(Declaration!$I$4="Spanish",VLOOKUP($K15,Languages!$A$1:$G$5027,3,FALSE),IF(Declaration!$I$4="German",VLOOKUP($K15,Languages!$A$1:$G$5027,4,FALSE),IF(Declaration!$I$4="Chinese",VLOOKUP($K15,Languages!$A$1:$G$5027,5,FALSE),IF(Declaration!$I$4="Japanese",VLOOKUP($K15,Languages!$A$1:$G$5027,6,FALSE),IF(Declaration!$I$4="Portugese",VLOOKUP($K15,Languages!$A$1:$G$5027,7,FALSE)))))))))</f>
        <v>Nicaragua</v>
      </c>
      <c r="D15" s="224"/>
      <c r="E15" s="224"/>
      <c r="J15" s="231" t="s">
        <v>3026</v>
      </c>
      <c r="K15" s="231" t="s">
        <v>95</v>
      </c>
      <c r="L15" t="str">
        <f t="shared" si="0"/>
        <v>Bananas</v>
      </c>
      <c r="M15" t="str">
        <f t="shared" si="1"/>
        <v>Bananas</v>
      </c>
    </row>
    <row r="16" spans="2:13" x14ac:dyDescent="0.2">
      <c r="B16" s="113" t="str">
        <f>IF(J16="","",IF(Declaration!$I$4="English",J16,IF(Declaration!$I$4="French",VLOOKUP($J16,Languages!$A$1:$G$5027,2,FALSE),IF(Declaration!$I$4="Spanish",VLOOKUP($J16,Languages!$A$1:$G$5027,3,FALSE),IF(Declaration!$I$4="German",VLOOKUP($J16,Languages!$A$1:$G$5027,4,FALSE),IF(Declaration!$I$4="Chinese",VLOOKUP($J16,Languages!$A$1:$G$5027,5,FALSE),IF(Declaration!$I$4="Japanese",VLOOKUP($J16,Languages!$A$1:$G$5027,6,FALSE),IF(Declaration!$I$4="Portugese",VLOOKUP($J16,Languages!$A$1:$G$5027,7,FALSE)))))))))</f>
        <v>Bananas</v>
      </c>
      <c r="C16" s="113" t="str">
        <f>IF(K16="","",IF(Declaration!$I$4="English",K16,IF(Declaration!$I$4="French",VLOOKUP($K16,Languages!$A$1:$G$5027,2,FALSE),IF(Declaration!$I$4="Spanish",VLOOKUP($K16,Languages!$A$1:$G$5027,3,FALSE),IF(Declaration!$I$4="German",VLOOKUP($K16,Languages!$A$1:$G$5027,4,FALSE),IF(Declaration!$I$4="Chinese",VLOOKUP($K16,Languages!$A$1:$G$5027,5,FALSE),IF(Declaration!$I$4="Japanese",VLOOKUP($K16,Languages!$A$1:$G$5027,6,FALSE),IF(Declaration!$I$4="Portugese",VLOOKUP($K16,Languages!$A$1:$G$5027,7,FALSE)))))))))</f>
        <v>Philippines</v>
      </c>
      <c r="D16" s="224"/>
      <c r="E16" s="224"/>
      <c r="J16" s="231" t="s">
        <v>3026</v>
      </c>
      <c r="K16" s="231" t="s">
        <v>2462</v>
      </c>
      <c r="L16" t="str">
        <f t="shared" si="0"/>
        <v>Bananas</v>
      </c>
      <c r="M16" t="str">
        <f t="shared" si="1"/>
        <v>Bananas</v>
      </c>
    </row>
    <row r="17" spans="2:13" x14ac:dyDescent="0.2">
      <c r="B17" s="113" t="str">
        <f>IF(J17="","",IF(Declaration!$I$4="English",J17,IF(Declaration!$I$4="French",VLOOKUP($J17,Languages!$A$1:$G$5027,2,FALSE),IF(Declaration!$I$4="Spanish",VLOOKUP($J17,Languages!$A$1:$G$5027,3,FALSE),IF(Declaration!$I$4="German",VLOOKUP($J17,Languages!$A$1:$G$5027,4,FALSE),IF(Declaration!$I$4="Chinese",VLOOKUP($J17,Languages!$A$1:$G$5027,5,FALSE),IF(Declaration!$I$4="Japanese",VLOOKUP($J17,Languages!$A$1:$G$5027,6,FALSE),IF(Declaration!$I$4="Portugese",VLOOKUP($J17,Languages!$A$1:$G$5027,7,FALSE)))))))))</f>
        <v>Beans</v>
      </c>
      <c r="C17" s="113" t="str">
        <f>IF(K17="","",IF(Declaration!$I$4="English",K17,IF(Declaration!$I$4="French",VLOOKUP($K17,Languages!$A$1:$G$5027,2,FALSE),IF(Declaration!$I$4="Spanish",VLOOKUP($K17,Languages!$A$1:$G$5027,3,FALSE),IF(Declaration!$I$4="German",VLOOKUP($K17,Languages!$A$1:$G$5027,4,FALSE),IF(Declaration!$I$4="Chinese",VLOOKUP($K17,Languages!$A$1:$G$5027,5,FALSE),IF(Declaration!$I$4="Japanese",VLOOKUP($K17,Languages!$A$1:$G$5027,6,FALSE),IF(Declaration!$I$4="Portugese",VLOOKUP($K17,Languages!$A$1:$G$5027,7,FALSE)))))))))</f>
        <v>Paraguay</v>
      </c>
      <c r="D17" s="224"/>
      <c r="E17" s="224"/>
      <c r="J17" s="231" t="s">
        <v>3027</v>
      </c>
      <c r="K17" s="231" t="s">
        <v>103</v>
      </c>
      <c r="L17" t="str">
        <f t="shared" si="0"/>
        <v>Beans</v>
      </c>
      <c r="M17" t="str">
        <f t="shared" si="1"/>
        <v>Beans</v>
      </c>
    </row>
    <row r="18" spans="2:13" x14ac:dyDescent="0.2">
      <c r="B18" s="113" t="str">
        <f>IF(J18="","",IF(Declaration!$I$4="English",J18,IF(Declaration!$I$4="French",VLOOKUP($J18,Languages!$A$1:$G$5027,2,FALSE),IF(Declaration!$I$4="Spanish",VLOOKUP($J18,Languages!$A$1:$G$5027,3,FALSE),IF(Declaration!$I$4="German",VLOOKUP($J18,Languages!$A$1:$G$5027,4,FALSE),IF(Declaration!$I$4="Chinese",VLOOKUP($J18,Languages!$A$1:$G$5027,5,FALSE),IF(Declaration!$I$4="Japanese",VLOOKUP($J18,Languages!$A$1:$G$5027,6,FALSE),IF(Declaration!$I$4="Portugese",VLOOKUP($J18,Languages!$A$1:$G$5027,7,FALSE)))))))))</f>
        <v>Beans (green beans)</v>
      </c>
      <c r="C18" s="113" t="str">
        <f>IF(K18="","",IF(Declaration!$I$4="English",K18,IF(Declaration!$I$4="French",VLOOKUP($K18,Languages!$A$1:$G$5027,2,FALSE),IF(Declaration!$I$4="Spanish",VLOOKUP($K18,Languages!$A$1:$G$5027,3,FALSE),IF(Declaration!$I$4="German",VLOOKUP($K18,Languages!$A$1:$G$5027,4,FALSE),IF(Declaration!$I$4="Chinese",VLOOKUP($K18,Languages!$A$1:$G$5027,5,FALSE),IF(Declaration!$I$4="Japanese",VLOOKUP($K18,Languages!$A$1:$G$5027,6,FALSE),IF(Declaration!$I$4="Portugese",VLOOKUP($K18,Languages!$A$1:$G$5027,7,FALSE)))))))))</f>
        <v>Mexico</v>
      </c>
      <c r="D18" s="224"/>
      <c r="E18" s="224"/>
      <c r="J18" s="231" t="s">
        <v>3028</v>
      </c>
      <c r="K18" s="231" t="s">
        <v>88</v>
      </c>
      <c r="L18" t="str">
        <f t="shared" si="0"/>
        <v>Beans (green beans)</v>
      </c>
      <c r="M18" t="str">
        <f t="shared" si="1"/>
        <v>Beans (green beans)</v>
      </c>
    </row>
    <row r="19" spans="2:13" x14ac:dyDescent="0.2">
      <c r="B19" s="113" t="str">
        <f>IF(J19="","",IF(Declaration!$I$4="English",J19,IF(Declaration!$I$4="French",VLOOKUP($J19,Languages!$A$1:$G$5027,2,FALSE),IF(Declaration!$I$4="Spanish",VLOOKUP($J19,Languages!$A$1:$G$5027,3,FALSE),IF(Declaration!$I$4="German",VLOOKUP($J19,Languages!$A$1:$G$5027,4,FALSE),IF(Declaration!$I$4="Chinese",VLOOKUP($J19,Languages!$A$1:$G$5027,5,FALSE),IF(Declaration!$I$4="Japanese",VLOOKUP($J19,Languages!$A$1:$G$5027,6,FALSE),IF(Declaration!$I$4="Portugese",VLOOKUP($J19,Languages!$A$1:$G$5027,7,FALSE)))))))))</f>
        <v>Beans (green, soy, yellow)</v>
      </c>
      <c r="C19" s="113" t="str">
        <f>IF(K19="","",IF(Declaration!$I$4="English",K19,IF(Declaration!$I$4="French",VLOOKUP($K19,Languages!$A$1:$G$5027,2,FALSE),IF(Declaration!$I$4="Spanish",VLOOKUP($K19,Languages!$A$1:$G$5027,3,FALSE),IF(Declaration!$I$4="German",VLOOKUP($K19,Languages!$A$1:$G$5027,4,FALSE),IF(Declaration!$I$4="Chinese",VLOOKUP($K19,Languages!$A$1:$G$5027,5,FALSE),IF(Declaration!$I$4="Japanese",VLOOKUP($K19,Languages!$A$1:$G$5027,6,FALSE),IF(Declaration!$I$4="Portugese",VLOOKUP($K19,Languages!$A$1:$G$5027,7,FALSE)))))))))</f>
        <v>Burma</v>
      </c>
      <c r="D19" s="224"/>
      <c r="E19" s="224"/>
      <c r="J19" s="231" t="s">
        <v>3029</v>
      </c>
      <c r="K19" s="231" t="s">
        <v>3202</v>
      </c>
      <c r="L19" t="str">
        <f t="shared" si="0"/>
        <v>Beans (green, soy, yellow)</v>
      </c>
      <c r="M19" t="str">
        <f t="shared" si="1"/>
        <v>Beans (green, soy, yellow)</v>
      </c>
    </row>
    <row r="20" spans="2:13" x14ac:dyDescent="0.2">
      <c r="B20" s="113" t="str">
        <f>IF(J20="","",IF(Declaration!$I$4="English",J20,IF(Declaration!$I$4="French",VLOOKUP($J20,Languages!$A$1:$G$5027,2,FALSE),IF(Declaration!$I$4="Spanish",VLOOKUP($J20,Languages!$A$1:$G$5027,3,FALSE),IF(Declaration!$I$4="German",VLOOKUP($J20,Languages!$A$1:$G$5027,4,FALSE),IF(Declaration!$I$4="Chinese",VLOOKUP($J20,Languages!$A$1:$G$5027,5,FALSE),IF(Declaration!$I$4="Japanese",VLOOKUP($J20,Languages!$A$1:$G$5027,6,FALSE),IF(Declaration!$I$4="Portugese",VLOOKUP($J20,Languages!$A$1:$G$5027,7,FALSE)))))))))</f>
        <v>Beef</v>
      </c>
      <c r="C20" s="113" t="str">
        <f>IF(K20="","",IF(Declaration!$I$4="English",K20,IF(Declaration!$I$4="French",VLOOKUP($K20,Languages!$A$1:$G$5027,2,FALSE),IF(Declaration!$I$4="Spanish",VLOOKUP($K20,Languages!$A$1:$G$5027,3,FALSE),IF(Declaration!$I$4="German",VLOOKUP($K20,Languages!$A$1:$G$5027,4,FALSE),IF(Declaration!$I$4="Chinese",VLOOKUP($K20,Languages!$A$1:$G$5027,5,FALSE),IF(Declaration!$I$4="Japanese",VLOOKUP($K20,Languages!$A$1:$G$5027,6,FALSE),IF(Declaration!$I$4="Portugese",VLOOKUP($K20,Languages!$A$1:$G$5027,7,FALSE)))))))))</f>
        <v>Brazil</v>
      </c>
      <c r="D20" s="224"/>
      <c r="E20" s="224"/>
      <c r="J20" s="231" t="s">
        <v>3105</v>
      </c>
      <c r="K20" s="231" t="s">
        <v>31</v>
      </c>
      <c r="L20" t="str">
        <f t="shared" si="0"/>
        <v>Beef</v>
      </c>
      <c r="M20" t="str">
        <f t="shared" si="1"/>
        <v>Beef</v>
      </c>
    </row>
    <row r="21" spans="2:13" x14ac:dyDescent="0.2">
      <c r="B21" s="113" t="str">
        <f>IF(J21="","",IF(Declaration!$I$4="English",J21,IF(Declaration!$I$4="French",VLOOKUP($J21,Languages!$A$1:$G$5027,2,FALSE),IF(Declaration!$I$4="Spanish",VLOOKUP($J21,Languages!$A$1:$G$5027,3,FALSE),IF(Declaration!$I$4="German",VLOOKUP($J21,Languages!$A$1:$G$5027,4,FALSE),IF(Declaration!$I$4="Chinese",VLOOKUP($J21,Languages!$A$1:$G$5027,5,FALSE),IF(Declaration!$I$4="Japanese",VLOOKUP($J21,Languages!$A$1:$G$5027,6,FALSE),IF(Declaration!$I$4="Portugese",VLOOKUP($J21,Languages!$A$1:$G$5027,7,FALSE)))))))))</f>
        <v>Bidis (hand-rolled cigarettes)</v>
      </c>
      <c r="C21" s="113" t="str">
        <f>IF(K21="","",IF(Declaration!$I$4="English",K21,IF(Declaration!$I$4="French",VLOOKUP($K21,Languages!$A$1:$G$5027,2,FALSE),IF(Declaration!$I$4="Spanish",VLOOKUP($K21,Languages!$A$1:$G$5027,3,FALSE),IF(Declaration!$I$4="German",VLOOKUP($K21,Languages!$A$1:$G$5027,4,FALSE),IF(Declaration!$I$4="Chinese",VLOOKUP($K21,Languages!$A$1:$G$5027,5,FALSE),IF(Declaration!$I$4="Japanese",VLOOKUP($K21,Languages!$A$1:$G$5027,6,FALSE),IF(Declaration!$I$4="Portugese",VLOOKUP($K21,Languages!$A$1:$G$5027,7,FALSE)))))))))</f>
        <v>Bangladesh</v>
      </c>
      <c r="D21" s="224"/>
      <c r="E21" s="224"/>
      <c r="J21" s="231" t="s">
        <v>3106</v>
      </c>
      <c r="K21" s="231" t="s">
        <v>24</v>
      </c>
      <c r="L21" t="str">
        <f t="shared" si="0"/>
        <v>Bidis (hand-rolled cigarettes)</v>
      </c>
      <c r="M21" t="str">
        <f t="shared" si="1"/>
        <v>Bidis (hand-rolled cigarettes)</v>
      </c>
    </row>
    <row r="22" spans="2:13" x14ac:dyDescent="0.2">
      <c r="B22" s="113" t="str">
        <f>IF(J22="","",IF(Declaration!$I$4="English",J22,IF(Declaration!$I$4="French",VLOOKUP($J22,Languages!$A$1:$G$5027,2,FALSE),IF(Declaration!$I$4="Spanish",VLOOKUP($J22,Languages!$A$1:$G$5027,3,FALSE),IF(Declaration!$I$4="German",VLOOKUP($J22,Languages!$A$1:$G$5027,4,FALSE),IF(Declaration!$I$4="Chinese",VLOOKUP($J22,Languages!$A$1:$G$5027,5,FALSE),IF(Declaration!$I$4="Japanese",VLOOKUP($J22,Languages!$A$1:$G$5027,6,FALSE),IF(Declaration!$I$4="Portugese",VLOOKUP($J22,Languages!$A$1:$G$5027,7,FALSE)))))))))</f>
        <v>Bidis (hand-rolled cigarettes)</v>
      </c>
      <c r="C22" s="113" t="str">
        <f>IF(K22="","",IF(Declaration!$I$4="English",K22,IF(Declaration!$I$4="French",VLOOKUP($K22,Languages!$A$1:$G$5027,2,FALSE),IF(Declaration!$I$4="Spanish",VLOOKUP($K22,Languages!$A$1:$G$5027,3,FALSE),IF(Declaration!$I$4="German",VLOOKUP($K22,Languages!$A$1:$G$5027,4,FALSE),IF(Declaration!$I$4="Chinese",VLOOKUP($K22,Languages!$A$1:$G$5027,5,FALSE),IF(Declaration!$I$4="Japanese",VLOOKUP($K22,Languages!$A$1:$G$5027,6,FALSE),IF(Declaration!$I$4="Portugese",VLOOKUP($K22,Languages!$A$1:$G$5027,7,FALSE)))))))))</f>
        <v>India</v>
      </c>
      <c r="D22" s="224"/>
      <c r="E22" s="224"/>
      <c r="J22" s="231" t="s">
        <v>3106</v>
      </c>
      <c r="K22" s="231" t="s">
        <v>64</v>
      </c>
      <c r="L22" t="str">
        <f t="shared" si="0"/>
        <v>Bidis (hand-rolled cigarettes)</v>
      </c>
      <c r="M22" t="str">
        <f t="shared" si="1"/>
        <v>Bidis (hand-rolled cigarettes)</v>
      </c>
    </row>
    <row r="23" spans="2:13" x14ac:dyDescent="0.2">
      <c r="B23" s="113" t="str">
        <f>IF(J23="","",IF(Declaration!$I$4="English",J23,IF(Declaration!$I$4="French",VLOOKUP($J23,Languages!$A$1:$G$5027,2,FALSE),IF(Declaration!$I$4="Spanish",VLOOKUP($J23,Languages!$A$1:$G$5027,3,FALSE),IF(Declaration!$I$4="German",VLOOKUP($J23,Languages!$A$1:$G$5027,4,FALSE),IF(Declaration!$I$4="Chinese",VLOOKUP($J23,Languages!$A$1:$G$5027,5,FALSE),IF(Declaration!$I$4="Japanese",VLOOKUP($J23,Languages!$A$1:$G$5027,6,FALSE),IF(Declaration!$I$4="Portugese",VLOOKUP($J23,Languages!$A$1:$G$5027,7,FALSE)))))))))</f>
        <v>Blueberries</v>
      </c>
      <c r="C23" s="113" t="str">
        <f>IF(K23="","",IF(Declaration!$I$4="English",K23,IF(Declaration!$I$4="French",VLOOKUP($K23,Languages!$A$1:$G$5027,2,FALSE),IF(Declaration!$I$4="Spanish",VLOOKUP($K23,Languages!$A$1:$G$5027,3,FALSE),IF(Declaration!$I$4="German",VLOOKUP($K23,Languages!$A$1:$G$5027,4,FALSE),IF(Declaration!$I$4="Chinese",VLOOKUP($K23,Languages!$A$1:$G$5027,5,FALSE),IF(Declaration!$I$4="Japanese",VLOOKUP($K23,Languages!$A$1:$G$5027,6,FALSE),IF(Declaration!$I$4="Portugese",VLOOKUP($K23,Languages!$A$1:$G$5027,7,FALSE)))))))))</f>
        <v>Argentina</v>
      </c>
      <c r="D23" s="224"/>
      <c r="E23" s="224"/>
      <c r="J23" s="231" t="s">
        <v>3030</v>
      </c>
      <c r="K23" s="231" t="s">
        <v>2435</v>
      </c>
      <c r="L23" t="str">
        <f t="shared" si="0"/>
        <v>Blueberries</v>
      </c>
      <c r="M23" t="str">
        <f t="shared" si="1"/>
        <v>Blueberries</v>
      </c>
    </row>
    <row r="24" spans="2:13" x14ac:dyDescent="0.2">
      <c r="B24" s="113" t="str">
        <f>IF(J24="","",IF(Declaration!$I$4="English",J24,IF(Declaration!$I$4="French",VLOOKUP($J24,Languages!$A$1:$G$5027,2,FALSE),IF(Declaration!$I$4="Spanish",VLOOKUP($J24,Languages!$A$1:$G$5027,3,FALSE),IF(Declaration!$I$4="German",VLOOKUP($J24,Languages!$A$1:$G$5027,4,FALSE),IF(Declaration!$I$4="Chinese",VLOOKUP($J24,Languages!$A$1:$G$5027,5,FALSE),IF(Declaration!$I$4="Japanese",VLOOKUP($J24,Languages!$A$1:$G$5027,6,FALSE),IF(Declaration!$I$4="Portugese",VLOOKUP($J24,Languages!$A$1:$G$5027,7,FALSE)))))))))</f>
        <v>Bovines</v>
      </c>
      <c r="C24" s="113" t="str">
        <f>IF(K24="","",IF(Declaration!$I$4="English",K24,IF(Declaration!$I$4="French",VLOOKUP($K24,Languages!$A$1:$G$5027,2,FALSE),IF(Declaration!$I$4="Spanish",VLOOKUP($K24,Languages!$A$1:$G$5027,3,FALSE),IF(Declaration!$I$4="German",VLOOKUP($K24,Languages!$A$1:$G$5027,4,FALSE),IF(Declaration!$I$4="Chinese",VLOOKUP($K24,Languages!$A$1:$G$5027,5,FALSE),IF(Declaration!$I$4="Japanese",VLOOKUP($K24,Languages!$A$1:$G$5027,6,FALSE),IF(Declaration!$I$4="Portugese",VLOOKUP($K24,Languages!$A$1:$G$5027,7,FALSE)))))))))</f>
        <v>Cambodia</v>
      </c>
      <c r="D24" s="224"/>
      <c r="E24" s="224"/>
      <c r="J24" s="231" t="s">
        <v>3031</v>
      </c>
      <c r="K24" s="231" t="s">
        <v>36</v>
      </c>
      <c r="L24" t="str">
        <f t="shared" si="0"/>
        <v>Bovines</v>
      </c>
      <c r="M24" t="str">
        <f t="shared" si="1"/>
        <v>Bovines</v>
      </c>
    </row>
    <row r="25" spans="2:13" x14ac:dyDescent="0.2">
      <c r="B25" s="113" t="str">
        <f>IF(J25="","",IF(Declaration!$I$4="English",J25,IF(Declaration!$I$4="French",VLOOKUP($J25,Languages!$A$1:$G$5027,2,FALSE),IF(Declaration!$I$4="Spanish",VLOOKUP($J25,Languages!$A$1:$G$5027,3,FALSE),IF(Declaration!$I$4="German",VLOOKUP($J25,Languages!$A$1:$G$5027,4,FALSE),IF(Declaration!$I$4="Chinese",VLOOKUP($J25,Languages!$A$1:$G$5027,5,FALSE),IF(Declaration!$I$4="Japanese",VLOOKUP($J25,Languages!$A$1:$G$5027,6,FALSE),IF(Declaration!$I$4="Portugese",VLOOKUP($J25,Languages!$A$1:$G$5027,7,FALSE)))))))))</f>
        <v>Bovines</v>
      </c>
      <c r="C25" s="113" t="str">
        <f>IF(K25="","",IF(Declaration!$I$4="English",K25,IF(Declaration!$I$4="French",VLOOKUP($K25,Languages!$A$1:$G$5027,2,FALSE),IF(Declaration!$I$4="Spanish",VLOOKUP($K25,Languages!$A$1:$G$5027,3,FALSE),IF(Declaration!$I$4="German",VLOOKUP($K25,Languages!$A$1:$G$5027,4,FALSE),IF(Declaration!$I$4="Chinese",VLOOKUP($K25,Languages!$A$1:$G$5027,5,FALSE),IF(Declaration!$I$4="Japanese",VLOOKUP($K25,Languages!$A$1:$G$5027,6,FALSE),IF(Declaration!$I$4="Portugese",VLOOKUP($K25,Languages!$A$1:$G$5027,7,FALSE)))))))))</f>
        <v>Eswatini</v>
      </c>
      <c r="D25" s="224"/>
      <c r="E25" s="224"/>
      <c r="J25" s="231" t="s">
        <v>3031</v>
      </c>
      <c r="K25" s="231" t="s">
        <v>2447</v>
      </c>
      <c r="L25" t="str">
        <f t="shared" si="0"/>
        <v>Bovines</v>
      </c>
      <c r="M25" t="str">
        <f t="shared" si="1"/>
        <v>Bovines</v>
      </c>
    </row>
    <row r="26" spans="2:13" x14ac:dyDescent="0.2">
      <c r="B26" s="113" t="str">
        <f>IF(J26="","",IF(Declaration!$I$4="English",J26,IF(Declaration!$I$4="French",VLOOKUP($J26,Languages!$A$1:$G$5027,2,FALSE),IF(Declaration!$I$4="Spanish",VLOOKUP($J26,Languages!$A$1:$G$5027,3,FALSE),IF(Declaration!$I$4="German",VLOOKUP($J26,Languages!$A$1:$G$5027,4,FALSE),IF(Declaration!$I$4="Chinese",VLOOKUP($J26,Languages!$A$1:$G$5027,5,FALSE),IF(Declaration!$I$4="Japanese",VLOOKUP($J26,Languages!$A$1:$G$5027,6,FALSE),IF(Declaration!$I$4="Portugese",VLOOKUP($J26,Languages!$A$1:$G$5027,7,FALSE)))))))))</f>
        <v>Brassware</v>
      </c>
      <c r="C26" s="113" t="str">
        <f>IF(K26="","",IF(Declaration!$I$4="English",K26,IF(Declaration!$I$4="French",VLOOKUP($K26,Languages!$A$1:$G$5027,2,FALSE),IF(Declaration!$I$4="Spanish",VLOOKUP($K26,Languages!$A$1:$G$5027,3,FALSE),IF(Declaration!$I$4="German",VLOOKUP($K26,Languages!$A$1:$G$5027,4,FALSE),IF(Declaration!$I$4="Chinese",VLOOKUP($K26,Languages!$A$1:$G$5027,5,FALSE),IF(Declaration!$I$4="Japanese",VLOOKUP($K26,Languages!$A$1:$G$5027,6,FALSE),IF(Declaration!$I$4="Portugese",VLOOKUP($K26,Languages!$A$1:$G$5027,7,FALSE)))))))))</f>
        <v>India</v>
      </c>
      <c r="D26" s="224"/>
      <c r="E26" s="224"/>
      <c r="J26" s="231" t="s">
        <v>3107</v>
      </c>
      <c r="K26" s="231" t="s">
        <v>64</v>
      </c>
      <c r="L26" t="str">
        <f t="shared" si="0"/>
        <v>Brassware</v>
      </c>
      <c r="M26" t="str">
        <f t="shared" si="1"/>
        <v>Brassware</v>
      </c>
    </row>
    <row r="27" spans="2:13" x14ac:dyDescent="0.2">
      <c r="B27" s="113" t="str">
        <f>IF(J27="","",IF(Declaration!$I$4="English",J27,IF(Declaration!$I$4="French",VLOOKUP($J27,Languages!$A$1:$G$5027,2,FALSE),IF(Declaration!$I$4="Spanish",VLOOKUP($J27,Languages!$A$1:$G$5027,3,FALSE),IF(Declaration!$I$4="German",VLOOKUP($J27,Languages!$A$1:$G$5027,4,FALSE),IF(Declaration!$I$4="Chinese",VLOOKUP($J27,Languages!$A$1:$G$5027,5,FALSE),IF(Declaration!$I$4="Japanese",VLOOKUP($J27,Languages!$A$1:$G$5027,6,FALSE),IF(Declaration!$I$4="Portugese",VLOOKUP($J27,Languages!$A$1:$G$5027,7,FALSE)))))))))</f>
        <v>Brazil Nuts/Chestnuts</v>
      </c>
      <c r="C27" s="113" t="str">
        <f>IF(K27="","",IF(Declaration!$I$4="English",K27,IF(Declaration!$I$4="French",VLOOKUP($K27,Languages!$A$1:$G$5027,2,FALSE),IF(Declaration!$I$4="Spanish",VLOOKUP($K27,Languages!$A$1:$G$5027,3,FALSE),IF(Declaration!$I$4="German",VLOOKUP($K27,Languages!$A$1:$G$5027,4,FALSE),IF(Declaration!$I$4="Chinese",VLOOKUP($K27,Languages!$A$1:$G$5027,5,FALSE),IF(Declaration!$I$4="Japanese",VLOOKUP($K27,Languages!$A$1:$G$5027,6,FALSE),IF(Declaration!$I$4="Portugese",VLOOKUP($K27,Languages!$A$1:$G$5027,7,FALSE)))))))))</f>
        <v>Bolivia</v>
      </c>
      <c r="D27" s="224"/>
      <c r="E27" s="224"/>
      <c r="J27" s="231" t="s">
        <v>3032</v>
      </c>
      <c r="K27" s="231" t="s">
        <v>3203</v>
      </c>
      <c r="L27" t="str">
        <f t="shared" si="0"/>
        <v>Brazil Nuts/Chestnuts</v>
      </c>
      <c r="M27" t="str">
        <f t="shared" si="1"/>
        <v>Brazil Nuts/Chestnuts</v>
      </c>
    </row>
    <row r="28" spans="2:13" x14ac:dyDescent="0.2">
      <c r="B28" s="113" t="str">
        <f>IF(J28="","",IF(Declaration!$I$4="English",J28,IF(Declaration!$I$4="French",VLOOKUP($J28,Languages!$A$1:$G$5027,2,FALSE),IF(Declaration!$I$4="Spanish",VLOOKUP($J28,Languages!$A$1:$G$5027,3,FALSE),IF(Declaration!$I$4="German",VLOOKUP($J28,Languages!$A$1:$G$5027,4,FALSE),IF(Declaration!$I$4="Chinese",VLOOKUP($J28,Languages!$A$1:$G$5027,5,FALSE),IF(Declaration!$I$4="Japanese",VLOOKUP($J28,Languages!$A$1:$G$5027,6,FALSE),IF(Declaration!$I$4="Portugese",VLOOKUP($J28,Languages!$A$1:$G$5027,7,FALSE)))))))))</f>
        <v>Brazil Nuts/Chestnuts</v>
      </c>
      <c r="C28" s="113" t="str">
        <f>IF(K28="","",IF(Declaration!$I$4="English",K28,IF(Declaration!$I$4="French",VLOOKUP($K28,Languages!$A$1:$G$5027,2,FALSE),IF(Declaration!$I$4="Spanish",VLOOKUP($K28,Languages!$A$1:$G$5027,3,FALSE),IF(Declaration!$I$4="German",VLOOKUP($K28,Languages!$A$1:$G$5027,4,FALSE),IF(Declaration!$I$4="Chinese",VLOOKUP($K28,Languages!$A$1:$G$5027,5,FALSE),IF(Declaration!$I$4="Japanese",VLOOKUP($K28,Languages!$A$1:$G$5027,6,FALSE),IF(Declaration!$I$4="Portugese",VLOOKUP($K28,Languages!$A$1:$G$5027,7,FALSE)))))))))</f>
        <v>Peru</v>
      </c>
      <c r="D28" s="224"/>
      <c r="E28" s="224"/>
      <c r="J28" s="231" t="s">
        <v>3032</v>
      </c>
      <c r="K28" s="231" t="s">
        <v>104</v>
      </c>
      <c r="L28" t="str">
        <f t="shared" si="0"/>
        <v>Brazil Nuts/Chestnuts</v>
      </c>
      <c r="M28" t="str">
        <f t="shared" si="1"/>
        <v>Brazil Nuts/Chestnuts</v>
      </c>
    </row>
    <row r="29" spans="2:13" x14ac:dyDescent="0.2">
      <c r="B29" s="113" t="str">
        <f>IF(J29="","",IF(Declaration!$I$4="English",J29,IF(Declaration!$I$4="French",VLOOKUP($J29,Languages!$A$1:$G$5027,2,FALSE),IF(Declaration!$I$4="Spanish",VLOOKUP($J29,Languages!$A$1:$G$5027,3,FALSE),IF(Declaration!$I$4="German",VLOOKUP($J29,Languages!$A$1:$G$5027,4,FALSE),IF(Declaration!$I$4="Chinese",VLOOKUP($J29,Languages!$A$1:$G$5027,5,FALSE),IF(Declaration!$I$4="Japanese",VLOOKUP($J29,Languages!$A$1:$G$5027,6,FALSE),IF(Declaration!$I$4="Portugese",VLOOKUP($J29,Languages!$A$1:$G$5027,7,FALSE)))))))))</f>
        <v>Bricks</v>
      </c>
      <c r="C29" s="113" t="str">
        <f>IF(K29="","",IF(Declaration!$I$4="English",K29,IF(Declaration!$I$4="French",VLOOKUP($K29,Languages!$A$1:$G$5027,2,FALSE),IF(Declaration!$I$4="Spanish",VLOOKUP($K29,Languages!$A$1:$G$5027,3,FALSE),IF(Declaration!$I$4="German",VLOOKUP($K29,Languages!$A$1:$G$5027,4,FALSE),IF(Declaration!$I$4="Chinese",VLOOKUP($K29,Languages!$A$1:$G$5027,5,FALSE),IF(Declaration!$I$4="Japanese",VLOOKUP($K29,Languages!$A$1:$G$5027,6,FALSE),IF(Declaration!$I$4="Portugese",VLOOKUP($K29,Languages!$A$1:$G$5027,7,FALSE)))))))))</f>
        <v>Afghanistan</v>
      </c>
      <c r="D29" s="224"/>
      <c r="E29" s="224"/>
      <c r="J29" s="231" t="s">
        <v>3108</v>
      </c>
      <c r="K29" s="231" t="s">
        <v>19</v>
      </c>
      <c r="L29" t="str">
        <f t="shared" si="0"/>
        <v>Bricks</v>
      </c>
      <c r="M29" t="str">
        <f t="shared" si="1"/>
        <v>Bricks</v>
      </c>
    </row>
    <row r="30" spans="2:13" x14ac:dyDescent="0.2">
      <c r="B30" s="113" t="str">
        <f>IF(J30="","",IF(Declaration!$I$4="English",J30,IF(Declaration!$I$4="French",VLOOKUP($J30,Languages!$A$1:$G$5027,2,FALSE),IF(Declaration!$I$4="Spanish",VLOOKUP($J30,Languages!$A$1:$G$5027,3,FALSE),IF(Declaration!$I$4="German",VLOOKUP($J30,Languages!$A$1:$G$5027,4,FALSE),IF(Declaration!$I$4="Chinese",VLOOKUP($J30,Languages!$A$1:$G$5027,5,FALSE),IF(Declaration!$I$4="Japanese",VLOOKUP($J30,Languages!$A$1:$G$5027,6,FALSE),IF(Declaration!$I$4="Portugese",VLOOKUP($J30,Languages!$A$1:$G$5027,7,FALSE)))))))))</f>
        <v>Bricks</v>
      </c>
      <c r="C30" s="113" t="str">
        <f>IF(K30="","",IF(Declaration!$I$4="English",K30,IF(Declaration!$I$4="French",VLOOKUP($K30,Languages!$A$1:$G$5027,2,FALSE),IF(Declaration!$I$4="Spanish",VLOOKUP($K30,Languages!$A$1:$G$5027,3,FALSE),IF(Declaration!$I$4="German",VLOOKUP($K30,Languages!$A$1:$G$5027,4,FALSE),IF(Declaration!$I$4="Chinese",VLOOKUP($K30,Languages!$A$1:$G$5027,5,FALSE),IF(Declaration!$I$4="Japanese",VLOOKUP($K30,Languages!$A$1:$G$5027,6,FALSE),IF(Declaration!$I$4="Portugese",VLOOKUP($K30,Languages!$A$1:$G$5027,7,FALSE)))))))))</f>
        <v>Argentina</v>
      </c>
      <c r="D30" s="224"/>
      <c r="E30" s="224"/>
      <c r="J30" s="231" t="s">
        <v>3108</v>
      </c>
      <c r="K30" s="231" t="s">
        <v>2435</v>
      </c>
      <c r="L30" t="str">
        <f t="shared" si="0"/>
        <v>Bricks</v>
      </c>
      <c r="M30" t="str">
        <f t="shared" si="1"/>
        <v>Bricks</v>
      </c>
    </row>
    <row r="31" spans="2:13" x14ac:dyDescent="0.2">
      <c r="B31" s="113" t="str">
        <f>IF(J31="","",IF(Declaration!$I$4="English",J31,IF(Declaration!$I$4="French",VLOOKUP($J31,Languages!$A$1:$G$5027,2,FALSE),IF(Declaration!$I$4="Spanish",VLOOKUP($J31,Languages!$A$1:$G$5027,3,FALSE),IF(Declaration!$I$4="German",VLOOKUP($J31,Languages!$A$1:$G$5027,4,FALSE),IF(Declaration!$I$4="Chinese",VLOOKUP($J31,Languages!$A$1:$G$5027,5,FALSE),IF(Declaration!$I$4="Japanese",VLOOKUP($J31,Languages!$A$1:$G$5027,6,FALSE),IF(Declaration!$I$4="Portugese",VLOOKUP($J31,Languages!$A$1:$G$5027,7,FALSE)))))))))</f>
        <v>Bricks</v>
      </c>
      <c r="C31" s="113" t="str">
        <f>IF(K31="","",IF(Declaration!$I$4="English",K31,IF(Declaration!$I$4="French",VLOOKUP($K31,Languages!$A$1:$G$5027,2,FALSE),IF(Declaration!$I$4="Spanish",VLOOKUP($K31,Languages!$A$1:$G$5027,3,FALSE),IF(Declaration!$I$4="German",VLOOKUP($K31,Languages!$A$1:$G$5027,4,FALSE),IF(Declaration!$I$4="Chinese",VLOOKUP($K31,Languages!$A$1:$G$5027,5,FALSE),IF(Declaration!$I$4="Japanese",VLOOKUP($K31,Languages!$A$1:$G$5027,6,FALSE),IF(Declaration!$I$4="Portugese",VLOOKUP($K31,Languages!$A$1:$G$5027,7,FALSE)))))))))</f>
        <v>Bangladesh</v>
      </c>
      <c r="D31" s="224"/>
      <c r="E31" s="224"/>
      <c r="J31" s="231" t="s">
        <v>3108</v>
      </c>
      <c r="K31" s="231" t="s">
        <v>24</v>
      </c>
      <c r="L31" t="str">
        <f t="shared" si="0"/>
        <v>Bricks</v>
      </c>
      <c r="M31" t="str">
        <f t="shared" si="1"/>
        <v>Bricks</v>
      </c>
    </row>
    <row r="32" spans="2:13" x14ac:dyDescent="0.2">
      <c r="B32" s="113" t="str">
        <f>IF(J32="","",IF(Declaration!$I$4="English",J32,IF(Declaration!$I$4="French",VLOOKUP($J32,Languages!$A$1:$G$5027,2,FALSE),IF(Declaration!$I$4="Spanish",VLOOKUP($J32,Languages!$A$1:$G$5027,3,FALSE),IF(Declaration!$I$4="German",VLOOKUP($J32,Languages!$A$1:$G$5027,4,FALSE),IF(Declaration!$I$4="Chinese",VLOOKUP($J32,Languages!$A$1:$G$5027,5,FALSE),IF(Declaration!$I$4="Japanese",VLOOKUP($J32,Languages!$A$1:$G$5027,6,FALSE),IF(Declaration!$I$4="Portugese",VLOOKUP($J32,Languages!$A$1:$G$5027,7,FALSE)))))))))</f>
        <v>Bricks</v>
      </c>
      <c r="C32" s="113" t="str">
        <f>IF(K32="","",IF(Declaration!$I$4="English",K32,IF(Declaration!$I$4="French",VLOOKUP($K32,Languages!$A$1:$G$5027,2,FALSE),IF(Declaration!$I$4="Spanish",VLOOKUP($K32,Languages!$A$1:$G$5027,3,FALSE),IF(Declaration!$I$4="German",VLOOKUP($K32,Languages!$A$1:$G$5027,4,FALSE),IF(Declaration!$I$4="Chinese",VLOOKUP($K32,Languages!$A$1:$G$5027,5,FALSE),IF(Declaration!$I$4="Japanese",VLOOKUP($K32,Languages!$A$1:$G$5027,6,FALSE),IF(Declaration!$I$4="Portugese",VLOOKUP($K32,Languages!$A$1:$G$5027,7,FALSE)))))))))</f>
        <v>Bolivia</v>
      </c>
      <c r="D32" s="224"/>
      <c r="E32" s="224"/>
      <c r="J32" s="231" t="s">
        <v>3108</v>
      </c>
      <c r="K32" s="231" t="s">
        <v>3203</v>
      </c>
      <c r="L32" t="str">
        <f t="shared" si="0"/>
        <v>Bricks</v>
      </c>
      <c r="M32" t="str">
        <f t="shared" si="1"/>
        <v>Bricks</v>
      </c>
    </row>
    <row r="33" spans="2:13" x14ac:dyDescent="0.2">
      <c r="B33" s="113" t="str">
        <f>IF(J33="","",IF(Declaration!$I$4="English",J33,IF(Declaration!$I$4="French",VLOOKUP($J33,Languages!$A$1:$G$5027,2,FALSE),IF(Declaration!$I$4="Spanish",VLOOKUP($J33,Languages!$A$1:$G$5027,3,FALSE),IF(Declaration!$I$4="German",VLOOKUP($J33,Languages!$A$1:$G$5027,4,FALSE),IF(Declaration!$I$4="Chinese",VLOOKUP($J33,Languages!$A$1:$G$5027,5,FALSE),IF(Declaration!$I$4="Japanese",VLOOKUP($J33,Languages!$A$1:$G$5027,6,FALSE),IF(Declaration!$I$4="Portugese",VLOOKUP($J33,Languages!$A$1:$G$5027,7,FALSE)))))))))</f>
        <v>Bricks</v>
      </c>
      <c r="C33" s="113" t="str">
        <f>IF(K33="","",IF(Declaration!$I$4="English",K33,IF(Declaration!$I$4="French",VLOOKUP($K33,Languages!$A$1:$G$5027,2,FALSE),IF(Declaration!$I$4="Spanish",VLOOKUP($K33,Languages!$A$1:$G$5027,3,FALSE),IF(Declaration!$I$4="German",VLOOKUP($K33,Languages!$A$1:$G$5027,4,FALSE),IF(Declaration!$I$4="Chinese",VLOOKUP($K33,Languages!$A$1:$G$5027,5,FALSE),IF(Declaration!$I$4="Japanese",VLOOKUP($K33,Languages!$A$1:$G$5027,6,FALSE),IF(Declaration!$I$4="Portugese",VLOOKUP($K33,Languages!$A$1:$G$5027,7,FALSE)))))))))</f>
        <v>Brazil</v>
      </c>
      <c r="D33" s="224"/>
      <c r="E33" s="224"/>
      <c r="J33" s="231" t="s">
        <v>3108</v>
      </c>
      <c r="K33" s="231" t="s">
        <v>31</v>
      </c>
      <c r="L33" t="str">
        <f t="shared" si="0"/>
        <v>Bricks</v>
      </c>
      <c r="M33" t="str">
        <f t="shared" si="1"/>
        <v>Bricks</v>
      </c>
    </row>
    <row r="34" spans="2:13" x14ac:dyDescent="0.2">
      <c r="B34" s="113" t="str">
        <f>IF(J34="","",IF(Declaration!$I$4="English",J34,IF(Declaration!$I$4="French",VLOOKUP($J34,Languages!$A$1:$G$5027,2,FALSE),IF(Declaration!$I$4="Spanish",VLOOKUP($J34,Languages!$A$1:$G$5027,3,FALSE),IF(Declaration!$I$4="German",VLOOKUP($J34,Languages!$A$1:$G$5027,4,FALSE),IF(Declaration!$I$4="Chinese",VLOOKUP($J34,Languages!$A$1:$G$5027,5,FALSE),IF(Declaration!$I$4="Japanese",VLOOKUP($J34,Languages!$A$1:$G$5027,6,FALSE),IF(Declaration!$I$4="Portugese",VLOOKUP($J34,Languages!$A$1:$G$5027,7,FALSE)))))))))</f>
        <v>Bricks</v>
      </c>
      <c r="C34" s="113" t="str">
        <f>IF(K34="","",IF(Declaration!$I$4="English",K34,IF(Declaration!$I$4="French",VLOOKUP($K34,Languages!$A$1:$G$5027,2,FALSE),IF(Declaration!$I$4="Spanish",VLOOKUP($K34,Languages!$A$1:$G$5027,3,FALSE),IF(Declaration!$I$4="German",VLOOKUP($K34,Languages!$A$1:$G$5027,4,FALSE),IF(Declaration!$I$4="Chinese",VLOOKUP($K34,Languages!$A$1:$G$5027,5,FALSE),IF(Declaration!$I$4="Japanese",VLOOKUP($K34,Languages!$A$1:$G$5027,6,FALSE),IF(Declaration!$I$4="Portugese",VLOOKUP($K34,Languages!$A$1:$G$5027,7,FALSE)))))))))</f>
        <v>Burma</v>
      </c>
      <c r="D34" s="224"/>
      <c r="E34" s="224"/>
      <c r="J34" s="231" t="s">
        <v>3108</v>
      </c>
      <c r="K34" s="231" t="s">
        <v>3202</v>
      </c>
      <c r="L34" t="str">
        <f t="shared" si="0"/>
        <v>Bricks</v>
      </c>
      <c r="M34" t="str">
        <f t="shared" si="1"/>
        <v>Bricks</v>
      </c>
    </row>
    <row r="35" spans="2:13" x14ac:dyDescent="0.2">
      <c r="B35" s="113" t="str">
        <f>IF(J35="","",IF(Declaration!$I$4="English",J35,IF(Declaration!$I$4="French",VLOOKUP($J35,Languages!$A$1:$G$5027,2,FALSE),IF(Declaration!$I$4="Spanish",VLOOKUP($J35,Languages!$A$1:$G$5027,3,FALSE),IF(Declaration!$I$4="German",VLOOKUP($J35,Languages!$A$1:$G$5027,4,FALSE),IF(Declaration!$I$4="Chinese",VLOOKUP($J35,Languages!$A$1:$G$5027,5,FALSE),IF(Declaration!$I$4="Japanese",VLOOKUP($J35,Languages!$A$1:$G$5027,6,FALSE),IF(Declaration!$I$4="Portugese",VLOOKUP($J35,Languages!$A$1:$G$5027,7,FALSE)))))))))</f>
        <v>Bricks</v>
      </c>
      <c r="C35" s="113" t="str">
        <f>IF(K35="","",IF(Declaration!$I$4="English",K35,IF(Declaration!$I$4="French",VLOOKUP($K35,Languages!$A$1:$G$5027,2,FALSE),IF(Declaration!$I$4="Spanish",VLOOKUP($K35,Languages!$A$1:$G$5027,3,FALSE),IF(Declaration!$I$4="German",VLOOKUP($K35,Languages!$A$1:$G$5027,4,FALSE),IF(Declaration!$I$4="Chinese",VLOOKUP($K35,Languages!$A$1:$G$5027,5,FALSE),IF(Declaration!$I$4="Japanese",VLOOKUP($K35,Languages!$A$1:$G$5027,6,FALSE),IF(Declaration!$I$4="Portugese",VLOOKUP($K35,Languages!$A$1:$G$5027,7,FALSE)))))))))</f>
        <v>Cambodia</v>
      </c>
      <c r="D35" s="224"/>
      <c r="E35" s="224"/>
      <c r="J35" s="231" t="s">
        <v>3108</v>
      </c>
      <c r="K35" s="231" t="s">
        <v>36</v>
      </c>
      <c r="L35" t="str">
        <f t="shared" si="0"/>
        <v>Bricks</v>
      </c>
      <c r="M35" t="str">
        <f t="shared" si="1"/>
        <v>Bricks</v>
      </c>
    </row>
    <row r="36" spans="2:13" x14ac:dyDescent="0.2">
      <c r="B36" s="113" t="str">
        <f>IF(J36="","",IF(Declaration!$I$4="English",J36,IF(Declaration!$I$4="French",VLOOKUP($J36,Languages!$A$1:$G$5027,2,FALSE),IF(Declaration!$I$4="Spanish",VLOOKUP($J36,Languages!$A$1:$G$5027,3,FALSE),IF(Declaration!$I$4="German",VLOOKUP($J36,Languages!$A$1:$G$5027,4,FALSE),IF(Declaration!$I$4="Chinese",VLOOKUP($J36,Languages!$A$1:$G$5027,5,FALSE),IF(Declaration!$I$4="Japanese",VLOOKUP($J36,Languages!$A$1:$G$5027,6,FALSE),IF(Declaration!$I$4="Portugese",VLOOKUP($J36,Languages!$A$1:$G$5027,7,FALSE)))))))))</f>
        <v>Bricks</v>
      </c>
      <c r="C36" s="113" t="str">
        <f>IF(K36="","",IF(Declaration!$I$4="English",K36,IF(Declaration!$I$4="French",VLOOKUP($K36,Languages!$A$1:$G$5027,2,FALSE),IF(Declaration!$I$4="Spanish",VLOOKUP($K36,Languages!$A$1:$G$5027,3,FALSE),IF(Declaration!$I$4="German",VLOOKUP($K36,Languages!$A$1:$G$5027,4,FALSE),IF(Declaration!$I$4="Chinese",VLOOKUP($K36,Languages!$A$1:$G$5027,5,FALSE),IF(Declaration!$I$4="Japanese",VLOOKUP($K36,Languages!$A$1:$G$5027,6,FALSE),IF(Declaration!$I$4="Portugese",VLOOKUP($K36,Languages!$A$1:$G$5027,7,FALSE)))))))))</f>
        <v>China</v>
      </c>
      <c r="D36" s="224"/>
      <c r="E36" s="224"/>
      <c r="J36" s="231" t="s">
        <v>3108</v>
      </c>
      <c r="K36" s="231" t="s">
        <v>1237</v>
      </c>
      <c r="L36" t="str">
        <f t="shared" si="0"/>
        <v>Bricks</v>
      </c>
      <c r="M36" t="str">
        <f t="shared" si="1"/>
        <v>Bricks</v>
      </c>
    </row>
    <row r="37" spans="2:13" x14ac:dyDescent="0.2">
      <c r="B37" s="113" t="str">
        <f>IF(J37="","",IF(Declaration!$I$4="English",J37,IF(Declaration!$I$4="French",VLOOKUP($J37,Languages!$A$1:$G$5027,2,FALSE),IF(Declaration!$I$4="Spanish",VLOOKUP($J37,Languages!$A$1:$G$5027,3,FALSE),IF(Declaration!$I$4="German",VLOOKUP($J37,Languages!$A$1:$G$5027,4,FALSE),IF(Declaration!$I$4="Chinese",VLOOKUP($J37,Languages!$A$1:$G$5027,5,FALSE),IF(Declaration!$I$4="Japanese",VLOOKUP($J37,Languages!$A$1:$G$5027,6,FALSE),IF(Declaration!$I$4="Portugese",VLOOKUP($J37,Languages!$A$1:$G$5027,7,FALSE)))))))))</f>
        <v>Bricks</v>
      </c>
      <c r="C37" s="113" t="str">
        <f>IF(K37="","",IF(Declaration!$I$4="English",K37,IF(Declaration!$I$4="French",VLOOKUP($K37,Languages!$A$1:$G$5027,2,FALSE),IF(Declaration!$I$4="Spanish",VLOOKUP($K37,Languages!$A$1:$G$5027,3,FALSE),IF(Declaration!$I$4="German",VLOOKUP($K37,Languages!$A$1:$G$5027,4,FALSE),IF(Declaration!$I$4="Chinese",VLOOKUP($K37,Languages!$A$1:$G$5027,5,FALSE),IF(Declaration!$I$4="Japanese",VLOOKUP($K37,Languages!$A$1:$G$5027,6,FALSE),IF(Declaration!$I$4="Portugese",VLOOKUP($K37,Languages!$A$1:$G$5027,7,FALSE)))))))))</f>
        <v>Ecuador</v>
      </c>
      <c r="D37" s="224"/>
      <c r="E37" s="224"/>
      <c r="J37" s="231" t="s">
        <v>3108</v>
      </c>
      <c r="K37" s="231" t="s">
        <v>47</v>
      </c>
      <c r="L37" t="str">
        <f t="shared" si="0"/>
        <v>Bricks</v>
      </c>
      <c r="M37" t="str">
        <f t="shared" si="1"/>
        <v>Bricks</v>
      </c>
    </row>
    <row r="38" spans="2:13" x14ac:dyDescent="0.2">
      <c r="B38" s="113" t="str">
        <f>IF(J38="","",IF(Declaration!$I$4="English",J38,IF(Declaration!$I$4="French",VLOOKUP($J38,Languages!$A$1:$G$5027,2,FALSE),IF(Declaration!$I$4="Spanish",VLOOKUP($J38,Languages!$A$1:$G$5027,3,FALSE),IF(Declaration!$I$4="German",VLOOKUP($J38,Languages!$A$1:$G$5027,4,FALSE),IF(Declaration!$I$4="Chinese",VLOOKUP($J38,Languages!$A$1:$G$5027,5,FALSE),IF(Declaration!$I$4="Japanese",VLOOKUP($J38,Languages!$A$1:$G$5027,6,FALSE),IF(Declaration!$I$4="Portugese",VLOOKUP($J38,Languages!$A$1:$G$5027,7,FALSE)))))))))</f>
        <v>Bricks</v>
      </c>
      <c r="C38" s="113" t="str">
        <f>IF(K38="","",IF(Declaration!$I$4="English",K38,IF(Declaration!$I$4="French",VLOOKUP($K38,Languages!$A$1:$G$5027,2,FALSE),IF(Declaration!$I$4="Spanish",VLOOKUP($K38,Languages!$A$1:$G$5027,3,FALSE),IF(Declaration!$I$4="German",VLOOKUP($K38,Languages!$A$1:$G$5027,4,FALSE),IF(Declaration!$I$4="Chinese",VLOOKUP($K38,Languages!$A$1:$G$5027,5,FALSE),IF(Declaration!$I$4="Japanese",VLOOKUP($K38,Languages!$A$1:$G$5027,6,FALSE),IF(Declaration!$I$4="Portugese",VLOOKUP($K38,Languages!$A$1:$G$5027,7,FALSE)))))))))</f>
        <v>Egypt</v>
      </c>
      <c r="D38" s="224"/>
      <c r="E38" s="224"/>
      <c r="J38" s="231" t="s">
        <v>3108</v>
      </c>
      <c r="K38" s="231" t="s">
        <v>48</v>
      </c>
      <c r="L38" t="str">
        <f t="shared" si="0"/>
        <v>Bricks</v>
      </c>
      <c r="M38" t="str">
        <f t="shared" si="1"/>
        <v>Bricks</v>
      </c>
    </row>
    <row r="39" spans="2:13" x14ac:dyDescent="0.2">
      <c r="B39" s="113" t="str">
        <f>IF(J39="","",IF(Declaration!$I$4="English",J39,IF(Declaration!$I$4="French",VLOOKUP($J39,Languages!$A$1:$G$5027,2,FALSE),IF(Declaration!$I$4="Spanish",VLOOKUP($J39,Languages!$A$1:$G$5027,3,FALSE),IF(Declaration!$I$4="German",VLOOKUP($J39,Languages!$A$1:$G$5027,4,FALSE),IF(Declaration!$I$4="Chinese",VLOOKUP($J39,Languages!$A$1:$G$5027,5,FALSE),IF(Declaration!$I$4="Japanese",VLOOKUP($J39,Languages!$A$1:$G$5027,6,FALSE),IF(Declaration!$I$4="Portugese",VLOOKUP($J39,Languages!$A$1:$G$5027,7,FALSE)))))))))</f>
        <v>Bricks</v>
      </c>
      <c r="C39" s="113" t="str">
        <f>IF(K39="","",IF(Declaration!$I$4="English",K39,IF(Declaration!$I$4="French",VLOOKUP($K39,Languages!$A$1:$G$5027,2,FALSE),IF(Declaration!$I$4="Spanish",VLOOKUP($K39,Languages!$A$1:$G$5027,3,FALSE),IF(Declaration!$I$4="German",VLOOKUP($K39,Languages!$A$1:$G$5027,4,FALSE),IF(Declaration!$I$4="Chinese",VLOOKUP($K39,Languages!$A$1:$G$5027,5,FALSE),IF(Declaration!$I$4="Japanese",VLOOKUP($K39,Languages!$A$1:$G$5027,6,FALSE),IF(Declaration!$I$4="Portugese",VLOOKUP($K39,Languages!$A$1:$G$5027,7,FALSE)))))))))</f>
        <v>India</v>
      </c>
      <c r="D39" s="224"/>
      <c r="E39" s="224"/>
      <c r="J39" s="231" t="s">
        <v>3108</v>
      </c>
      <c r="K39" s="231" t="s">
        <v>64</v>
      </c>
      <c r="L39" t="str">
        <f t="shared" si="0"/>
        <v>Bricks</v>
      </c>
      <c r="M39" t="str">
        <f t="shared" si="1"/>
        <v>Bricks</v>
      </c>
    </row>
    <row r="40" spans="2:13" x14ac:dyDescent="0.2">
      <c r="B40" s="113" t="str">
        <f>IF(J40="","",IF(Declaration!$I$4="English",J40,IF(Declaration!$I$4="French",VLOOKUP($J40,Languages!$A$1:$G$5027,2,FALSE),IF(Declaration!$I$4="Spanish",VLOOKUP($J40,Languages!$A$1:$G$5027,3,FALSE),IF(Declaration!$I$4="German",VLOOKUP($J40,Languages!$A$1:$G$5027,4,FALSE),IF(Declaration!$I$4="Chinese",VLOOKUP($J40,Languages!$A$1:$G$5027,5,FALSE),IF(Declaration!$I$4="Japanese",VLOOKUP($J40,Languages!$A$1:$G$5027,6,FALSE),IF(Declaration!$I$4="Portugese",VLOOKUP($J40,Languages!$A$1:$G$5027,7,FALSE)))))))))</f>
        <v>Bricks</v>
      </c>
      <c r="C40" s="113" t="str">
        <f>IF(K40="","",IF(Declaration!$I$4="English",K40,IF(Declaration!$I$4="French",VLOOKUP($K40,Languages!$A$1:$G$5027,2,FALSE),IF(Declaration!$I$4="Spanish",VLOOKUP($K40,Languages!$A$1:$G$5027,3,FALSE),IF(Declaration!$I$4="German",VLOOKUP($K40,Languages!$A$1:$G$5027,4,FALSE),IF(Declaration!$I$4="Chinese",VLOOKUP($K40,Languages!$A$1:$G$5027,5,FALSE),IF(Declaration!$I$4="Japanese",VLOOKUP($K40,Languages!$A$1:$G$5027,6,FALSE),IF(Declaration!$I$4="Portugese",VLOOKUP($K40,Languages!$A$1:$G$5027,7,FALSE)))))))))</f>
        <v>Iran</v>
      </c>
      <c r="D40" s="224"/>
      <c r="E40" s="224"/>
      <c r="J40" s="231" t="s">
        <v>3108</v>
      </c>
      <c r="K40" s="231" t="s">
        <v>3204</v>
      </c>
      <c r="L40" t="str">
        <f t="shared" si="0"/>
        <v>Bricks</v>
      </c>
      <c r="M40" t="str">
        <f t="shared" si="1"/>
        <v>Bricks</v>
      </c>
    </row>
    <row r="41" spans="2:13" x14ac:dyDescent="0.2">
      <c r="B41" s="113" t="str">
        <f>IF(J41="","",IF(Declaration!$I$4="English",J41,IF(Declaration!$I$4="French",VLOOKUP($J41,Languages!$A$1:$G$5027,2,FALSE),IF(Declaration!$I$4="Spanish",VLOOKUP($J41,Languages!$A$1:$G$5027,3,FALSE),IF(Declaration!$I$4="German",VLOOKUP($J41,Languages!$A$1:$G$5027,4,FALSE),IF(Declaration!$I$4="Chinese",VLOOKUP($J41,Languages!$A$1:$G$5027,5,FALSE),IF(Declaration!$I$4="Japanese",VLOOKUP($J41,Languages!$A$1:$G$5027,6,FALSE),IF(Declaration!$I$4="Portugese",VLOOKUP($J41,Languages!$A$1:$G$5027,7,FALSE)))))))))</f>
        <v>Bricks</v>
      </c>
      <c r="C41" s="113" t="str">
        <f>IF(K41="","",IF(Declaration!$I$4="English",K41,IF(Declaration!$I$4="French",VLOOKUP($K41,Languages!$A$1:$G$5027,2,FALSE),IF(Declaration!$I$4="Spanish",VLOOKUP($K41,Languages!$A$1:$G$5027,3,FALSE),IF(Declaration!$I$4="German",VLOOKUP($K41,Languages!$A$1:$G$5027,4,FALSE),IF(Declaration!$I$4="Chinese",VLOOKUP($K41,Languages!$A$1:$G$5027,5,FALSE),IF(Declaration!$I$4="Japanese",VLOOKUP($K41,Languages!$A$1:$G$5027,6,FALSE),IF(Declaration!$I$4="Portugese",VLOOKUP($K41,Languages!$A$1:$G$5027,7,FALSE)))))))))</f>
        <v>Nepal</v>
      </c>
      <c r="D41" s="224"/>
      <c r="E41" s="224"/>
      <c r="J41" s="231" t="s">
        <v>3108</v>
      </c>
      <c r="K41" s="231" t="s">
        <v>94</v>
      </c>
      <c r="L41" t="str">
        <f t="shared" si="0"/>
        <v>Bricks</v>
      </c>
      <c r="M41" t="str">
        <f t="shared" si="1"/>
        <v>Bricks</v>
      </c>
    </row>
    <row r="42" spans="2:13" x14ac:dyDescent="0.2">
      <c r="B42" s="113" t="str">
        <f>IF(J42="","",IF(Declaration!$I$4="English",J42,IF(Declaration!$I$4="French",VLOOKUP($J42,Languages!$A$1:$G$5027,2,FALSE),IF(Declaration!$I$4="Spanish",VLOOKUP($J42,Languages!$A$1:$G$5027,3,FALSE),IF(Declaration!$I$4="German",VLOOKUP($J42,Languages!$A$1:$G$5027,4,FALSE),IF(Declaration!$I$4="Chinese",VLOOKUP($J42,Languages!$A$1:$G$5027,5,FALSE),IF(Declaration!$I$4="Japanese",VLOOKUP($J42,Languages!$A$1:$G$5027,6,FALSE),IF(Declaration!$I$4="Portugese",VLOOKUP($J42,Languages!$A$1:$G$5027,7,FALSE)))))))))</f>
        <v>Bricks</v>
      </c>
      <c r="C42" s="113" t="str">
        <f>IF(K42="","",IF(Declaration!$I$4="English",K42,IF(Declaration!$I$4="French",VLOOKUP($K42,Languages!$A$1:$G$5027,2,FALSE),IF(Declaration!$I$4="Spanish",VLOOKUP($K42,Languages!$A$1:$G$5027,3,FALSE),IF(Declaration!$I$4="German",VLOOKUP($K42,Languages!$A$1:$G$5027,4,FALSE),IF(Declaration!$I$4="Chinese",VLOOKUP($K42,Languages!$A$1:$G$5027,5,FALSE),IF(Declaration!$I$4="Japanese",VLOOKUP($K42,Languages!$A$1:$G$5027,6,FALSE),IF(Declaration!$I$4="Portugese",VLOOKUP($K42,Languages!$A$1:$G$5027,7,FALSE)))))))))</f>
        <v>North Korea</v>
      </c>
      <c r="D42" s="224"/>
      <c r="E42" s="224"/>
      <c r="J42" s="231" t="s">
        <v>3108</v>
      </c>
      <c r="K42" s="231" t="s">
        <v>3205</v>
      </c>
      <c r="L42" t="str">
        <f t="shared" si="0"/>
        <v>Bricks</v>
      </c>
      <c r="M42" t="str">
        <f t="shared" si="1"/>
        <v>Bricks</v>
      </c>
    </row>
    <row r="43" spans="2:13" x14ac:dyDescent="0.2">
      <c r="B43" s="113" t="str">
        <f>IF(J43="","",IF(Declaration!$I$4="English",J43,IF(Declaration!$I$4="French",VLOOKUP($J43,Languages!$A$1:$G$5027,2,FALSE),IF(Declaration!$I$4="Spanish",VLOOKUP($J43,Languages!$A$1:$G$5027,3,FALSE),IF(Declaration!$I$4="German",VLOOKUP($J43,Languages!$A$1:$G$5027,4,FALSE),IF(Declaration!$I$4="Chinese",VLOOKUP($J43,Languages!$A$1:$G$5027,5,FALSE),IF(Declaration!$I$4="Japanese",VLOOKUP($J43,Languages!$A$1:$G$5027,6,FALSE),IF(Declaration!$I$4="Portugese",VLOOKUP($J43,Languages!$A$1:$G$5027,7,FALSE)))))))))</f>
        <v>Bricks</v>
      </c>
      <c r="C43" s="113" t="str">
        <f>IF(K43="","",IF(Declaration!$I$4="English",K43,IF(Declaration!$I$4="French",VLOOKUP($K43,Languages!$A$1:$G$5027,2,FALSE),IF(Declaration!$I$4="Spanish",VLOOKUP($K43,Languages!$A$1:$G$5027,3,FALSE),IF(Declaration!$I$4="German",VLOOKUP($K43,Languages!$A$1:$G$5027,4,FALSE),IF(Declaration!$I$4="Chinese",VLOOKUP($K43,Languages!$A$1:$G$5027,5,FALSE),IF(Declaration!$I$4="Japanese",VLOOKUP($K43,Languages!$A$1:$G$5027,6,FALSE),IF(Declaration!$I$4="Portugese",VLOOKUP($K43,Languages!$A$1:$G$5027,7,FALSE)))))))))</f>
        <v>Pakistan</v>
      </c>
      <c r="D43" s="224"/>
      <c r="E43" s="224"/>
      <c r="J43" s="231" t="s">
        <v>3108</v>
      </c>
      <c r="K43" s="231" t="s">
        <v>99</v>
      </c>
      <c r="L43" t="str">
        <f t="shared" si="0"/>
        <v>Bricks</v>
      </c>
      <c r="M43" t="str">
        <f t="shared" si="1"/>
        <v>Bricks</v>
      </c>
    </row>
    <row r="44" spans="2:13" x14ac:dyDescent="0.2">
      <c r="B44" s="113" t="str">
        <f>IF(J44="","",IF(Declaration!$I$4="English",J44,IF(Declaration!$I$4="French",VLOOKUP($J44,Languages!$A$1:$G$5027,2,FALSE),IF(Declaration!$I$4="Spanish",VLOOKUP($J44,Languages!$A$1:$G$5027,3,FALSE),IF(Declaration!$I$4="German",VLOOKUP($J44,Languages!$A$1:$G$5027,4,FALSE),IF(Declaration!$I$4="Chinese",VLOOKUP($J44,Languages!$A$1:$G$5027,5,FALSE),IF(Declaration!$I$4="Japanese",VLOOKUP($J44,Languages!$A$1:$G$5027,6,FALSE),IF(Declaration!$I$4="Portugese",VLOOKUP($J44,Languages!$A$1:$G$5027,7,FALSE)))))))))</f>
        <v>Bricks</v>
      </c>
      <c r="C44" s="113" t="str">
        <f>IF(K44="","",IF(Declaration!$I$4="English",K44,IF(Declaration!$I$4="French",VLOOKUP($K44,Languages!$A$1:$G$5027,2,FALSE),IF(Declaration!$I$4="Spanish",VLOOKUP($K44,Languages!$A$1:$G$5027,3,FALSE),IF(Declaration!$I$4="German",VLOOKUP($K44,Languages!$A$1:$G$5027,4,FALSE),IF(Declaration!$I$4="Chinese",VLOOKUP($K44,Languages!$A$1:$G$5027,5,FALSE),IF(Declaration!$I$4="Japanese",VLOOKUP($K44,Languages!$A$1:$G$5027,6,FALSE),IF(Declaration!$I$4="Portugese",VLOOKUP($K44,Languages!$A$1:$G$5027,7,FALSE)))))))))</f>
        <v>Paraguay</v>
      </c>
      <c r="D44" s="224"/>
      <c r="E44" s="224"/>
      <c r="J44" s="231" t="s">
        <v>3108</v>
      </c>
      <c r="K44" s="231" t="s">
        <v>103</v>
      </c>
      <c r="L44" t="str">
        <f t="shared" si="0"/>
        <v>Bricks</v>
      </c>
      <c r="M44" t="str">
        <f t="shared" si="1"/>
        <v>Bricks</v>
      </c>
    </row>
    <row r="45" spans="2:13" x14ac:dyDescent="0.2">
      <c r="B45" s="113" t="str">
        <f>IF(J45="","",IF(Declaration!$I$4="English",J45,IF(Declaration!$I$4="French",VLOOKUP($J45,Languages!$A$1:$G$5027,2,FALSE),IF(Declaration!$I$4="Spanish",VLOOKUP($J45,Languages!$A$1:$G$5027,3,FALSE),IF(Declaration!$I$4="German",VLOOKUP($J45,Languages!$A$1:$G$5027,4,FALSE),IF(Declaration!$I$4="Chinese",VLOOKUP($J45,Languages!$A$1:$G$5027,5,FALSE),IF(Declaration!$I$4="Japanese",VLOOKUP($J45,Languages!$A$1:$G$5027,6,FALSE),IF(Declaration!$I$4="Portugese",VLOOKUP($J45,Languages!$A$1:$G$5027,7,FALSE)))))))))</f>
        <v>Bricks</v>
      </c>
      <c r="C45" s="113" t="str">
        <f>IF(K45="","",IF(Declaration!$I$4="English",K45,IF(Declaration!$I$4="French",VLOOKUP($K45,Languages!$A$1:$G$5027,2,FALSE),IF(Declaration!$I$4="Spanish",VLOOKUP($K45,Languages!$A$1:$G$5027,3,FALSE),IF(Declaration!$I$4="German",VLOOKUP($K45,Languages!$A$1:$G$5027,4,FALSE),IF(Declaration!$I$4="Chinese",VLOOKUP($K45,Languages!$A$1:$G$5027,5,FALSE),IF(Declaration!$I$4="Japanese",VLOOKUP($K45,Languages!$A$1:$G$5027,6,FALSE),IF(Declaration!$I$4="Portugese",VLOOKUP($K45,Languages!$A$1:$G$5027,7,FALSE)))))))))</f>
        <v>Peru</v>
      </c>
      <c r="D45" s="224"/>
      <c r="E45" s="224"/>
      <c r="J45" s="231" t="s">
        <v>3108</v>
      </c>
      <c r="K45" s="231" t="s">
        <v>104</v>
      </c>
      <c r="L45" t="str">
        <f t="shared" si="0"/>
        <v>Bricks</v>
      </c>
      <c r="M45" t="str">
        <f t="shared" si="1"/>
        <v>Bricks</v>
      </c>
    </row>
    <row r="46" spans="2:13" x14ac:dyDescent="0.2">
      <c r="B46" s="113" t="str">
        <f>IF(J46="","",IF(Declaration!$I$4="English",J46,IF(Declaration!$I$4="French",VLOOKUP($J46,Languages!$A$1:$G$5027,2,FALSE),IF(Declaration!$I$4="Spanish",VLOOKUP($J46,Languages!$A$1:$G$5027,3,FALSE),IF(Declaration!$I$4="German",VLOOKUP($J46,Languages!$A$1:$G$5027,4,FALSE),IF(Declaration!$I$4="Chinese",VLOOKUP($J46,Languages!$A$1:$G$5027,5,FALSE),IF(Declaration!$I$4="Japanese",VLOOKUP($J46,Languages!$A$1:$G$5027,6,FALSE),IF(Declaration!$I$4="Portugese",VLOOKUP($J46,Languages!$A$1:$G$5027,7,FALSE)))))))))</f>
        <v>Bricks</v>
      </c>
      <c r="C46" s="113" t="str">
        <f>IF(K46="","",IF(Declaration!$I$4="English",K46,IF(Declaration!$I$4="French",VLOOKUP($K46,Languages!$A$1:$G$5027,2,FALSE),IF(Declaration!$I$4="Spanish",VLOOKUP($K46,Languages!$A$1:$G$5027,3,FALSE),IF(Declaration!$I$4="German",VLOOKUP($K46,Languages!$A$1:$G$5027,4,FALSE),IF(Declaration!$I$4="Chinese",VLOOKUP($K46,Languages!$A$1:$G$5027,5,FALSE),IF(Declaration!$I$4="Japanese",VLOOKUP($K46,Languages!$A$1:$G$5027,6,FALSE),IF(Declaration!$I$4="Portugese",VLOOKUP($K46,Languages!$A$1:$G$5027,7,FALSE)))))))))</f>
        <v>Russia</v>
      </c>
      <c r="D46" s="224"/>
      <c r="E46" s="224"/>
      <c r="J46" s="231" t="s">
        <v>3108</v>
      </c>
      <c r="K46" s="231" t="s">
        <v>3206</v>
      </c>
      <c r="L46" t="str">
        <f t="shared" si="0"/>
        <v>Bricks</v>
      </c>
      <c r="M46" t="str">
        <f t="shared" si="1"/>
        <v>Bricks</v>
      </c>
    </row>
    <row r="47" spans="2:13" x14ac:dyDescent="0.2">
      <c r="B47" s="113" t="str">
        <f>IF(J47="","",IF(Declaration!$I$4="English",J47,IF(Declaration!$I$4="French",VLOOKUP($J47,Languages!$A$1:$G$5027,2,FALSE),IF(Declaration!$I$4="Spanish",VLOOKUP($J47,Languages!$A$1:$G$5027,3,FALSE),IF(Declaration!$I$4="German",VLOOKUP($J47,Languages!$A$1:$G$5027,4,FALSE),IF(Declaration!$I$4="Chinese",VLOOKUP($J47,Languages!$A$1:$G$5027,5,FALSE),IF(Declaration!$I$4="Japanese",VLOOKUP($J47,Languages!$A$1:$G$5027,6,FALSE),IF(Declaration!$I$4="Portugese",VLOOKUP($J47,Languages!$A$1:$G$5027,7,FALSE)))))))))</f>
        <v>Bricks</v>
      </c>
      <c r="C47" s="113" t="str">
        <f>IF(K47="","",IF(Declaration!$I$4="English",K47,IF(Declaration!$I$4="French",VLOOKUP($K47,Languages!$A$1:$G$5027,2,FALSE),IF(Declaration!$I$4="Spanish",VLOOKUP($K47,Languages!$A$1:$G$5027,3,FALSE),IF(Declaration!$I$4="German",VLOOKUP($K47,Languages!$A$1:$G$5027,4,FALSE),IF(Declaration!$I$4="Chinese",VLOOKUP($K47,Languages!$A$1:$G$5027,5,FALSE),IF(Declaration!$I$4="Japanese",VLOOKUP($K47,Languages!$A$1:$G$5027,6,FALSE),IF(Declaration!$I$4="Portugese",VLOOKUP($K47,Languages!$A$1:$G$5027,7,FALSE)))))))))</f>
        <v>Uganda</v>
      </c>
      <c r="D47" s="224"/>
      <c r="E47" s="224"/>
      <c r="J47" s="231" t="s">
        <v>3108</v>
      </c>
      <c r="K47" s="231" t="s">
        <v>128</v>
      </c>
      <c r="L47" t="str">
        <f t="shared" si="0"/>
        <v>Bricks</v>
      </c>
      <c r="M47" t="str">
        <f t="shared" si="1"/>
        <v>Bricks</v>
      </c>
    </row>
    <row r="48" spans="2:13" x14ac:dyDescent="0.2">
      <c r="B48" s="113" t="str">
        <f>IF(J48="","",IF(Declaration!$I$4="English",J48,IF(Declaration!$I$4="French",VLOOKUP($J48,Languages!$A$1:$G$5027,2,FALSE),IF(Declaration!$I$4="Spanish",VLOOKUP($J48,Languages!$A$1:$G$5027,3,FALSE),IF(Declaration!$I$4="German",VLOOKUP($J48,Languages!$A$1:$G$5027,4,FALSE),IF(Declaration!$I$4="Chinese",VLOOKUP($J48,Languages!$A$1:$G$5027,5,FALSE),IF(Declaration!$I$4="Japanese",VLOOKUP($J48,Languages!$A$1:$G$5027,6,FALSE),IF(Declaration!$I$4="Portugese",VLOOKUP($J48,Languages!$A$1:$G$5027,7,FALSE)))))))))</f>
        <v>Bricks</v>
      </c>
      <c r="C48" s="113" t="str">
        <f>IF(K48="","",IF(Declaration!$I$4="English",K48,IF(Declaration!$I$4="French",VLOOKUP($K48,Languages!$A$1:$G$5027,2,FALSE),IF(Declaration!$I$4="Spanish",VLOOKUP($K48,Languages!$A$1:$G$5027,3,FALSE),IF(Declaration!$I$4="German",VLOOKUP($K48,Languages!$A$1:$G$5027,4,FALSE),IF(Declaration!$I$4="Chinese",VLOOKUP($K48,Languages!$A$1:$G$5027,5,FALSE),IF(Declaration!$I$4="Japanese",VLOOKUP($K48,Languages!$A$1:$G$5027,6,FALSE),IF(Declaration!$I$4="Portugese",VLOOKUP($K48,Languages!$A$1:$G$5027,7,FALSE)))))))))</f>
        <v>Vietnam</v>
      </c>
      <c r="D48" s="224"/>
      <c r="E48" s="224"/>
      <c r="J48" s="231" t="s">
        <v>3108</v>
      </c>
      <c r="K48" s="231" t="s">
        <v>133</v>
      </c>
      <c r="L48" t="str">
        <f t="shared" si="0"/>
        <v>Bricks</v>
      </c>
      <c r="M48" t="str">
        <f t="shared" si="1"/>
        <v>Bricks</v>
      </c>
    </row>
    <row r="49" spans="2:13" x14ac:dyDescent="0.2">
      <c r="B49" s="113" t="str">
        <f>IF(J49="","",IF(Declaration!$I$4="English",J49,IF(Declaration!$I$4="French",VLOOKUP($J49,Languages!$A$1:$G$5027,2,FALSE),IF(Declaration!$I$4="Spanish",VLOOKUP($J49,Languages!$A$1:$G$5027,3,FALSE),IF(Declaration!$I$4="German",VLOOKUP($J49,Languages!$A$1:$G$5027,4,FALSE),IF(Declaration!$I$4="Chinese",VLOOKUP($J49,Languages!$A$1:$G$5027,5,FALSE),IF(Declaration!$I$4="Japanese",VLOOKUP($J49,Languages!$A$1:$G$5027,6,FALSE),IF(Declaration!$I$4="Portugese",VLOOKUP($J49,Languages!$A$1:$G$5027,7,FALSE)))))))))</f>
        <v>Bricks (clay)</v>
      </c>
      <c r="C49" s="113" t="str">
        <f>IF(K49="","",IF(Declaration!$I$4="English",K49,IF(Declaration!$I$4="French",VLOOKUP($K49,Languages!$A$1:$G$5027,2,FALSE),IF(Declaration!$I$4="Spanish",VLOOKUP($K49,Languages!$A$1:$G$5027,3,FALSE),IF(Declaration!$I$4="German",VLOOKUP($K49,Languages!$A$1:$G$5027,4,FALSE),IF(Declaration!$I$4="Chinese",VLOOKUP($K49,Languages!$A$1:$G$5027,5,FALSE),IF(Declaration!$I$4="Japanese",VLOOKUP($K49,Languages!$A$1:$G$5027,6,FALSE),IF(Declaration!$I$4="Portugese",VLOOKUP($K49,Languages!$A$1:$G$5027,7,FALSE)))))))))</f>
        <v>Colombia</v>
      </c>
      <c r="D49" s="224"/>
      <c r="E49" s="224"/>
      <c r="J49" s="231" t="s">
        <v>3109</v>
      </c>
      <c r="K49" s="231" t="s">
        <v>2443</v>
      </c>
      <c r="L49" t="str">
        <f t="shared" si="0"/>
        <v>Bricks (clay)</v>
      </c>
      <c r="M49" t="str">
        <f t="shared" si="1"/>
        <v>Bricks (clay)</v>
      </c>
    </row>
    <row r="50" spans="2:13" x14ac:dyDescent="0.2">
      <c r="B50" s="113" t="str">
        <f>IF(J50="","",IF(Declaration!$I$4="English",J50,IF(Declaration!$I$4="French",VLOOKUP($J50,Languages!$A$1:$G$5027,2,FALSE),IF(Declaration!$I$4="Spanish",VLOOKUP($J50,Languages!$A$1:$G$5027,3,FALSE),IF(Declaration!$I$4="German",VLOOKUP($J50,Languages!$A$1:$G$5027,4,FALSE),IF(Declaration!$I$4="Chinese",VLOOKUP($J50,Languages!$A$1:$G$5027,5,FALSE),IF(Declaration!$I$4="Japanese",VLOOKUP($J50,Languages!$A$1:$G$5027,6,FALSE),IF(Declaration!$I$4="Portugese",VLOOKUP($J50,Languages!$A$1:$G$5027,7,FALSE)))))))))</f>
        <v>Broccoli</v>
      </c>
      <c r="C50" s="113" t="str">
        <f>IF(K50="","",IF(Declaration!$I$4="English",K50,IF(Declaration!$I$4="French",VLOOKUP($K50,Languages!$A$1:$G$5027,2,FALSE),IF(Declaration!$I$4="Spanish",VLOOKUP($K50,Languages!$A$1:$G$5027,3,FALSE),IF(Declaration!$I$4="German",VLOOKUP($K50,Languages!$A$1:$G$5027,4,FALSE),IF(Declaration!$I$4="Chinese",VLOOKUP($K50,Languages!$A$1:$G$5027,5,FALSE),IF(Declaration!$I$4="Japanese",VLOOKUP($K50,Languages!$A$1:$G$5027,6,FALSE),IF(Declaration!$I$4="Portugese",VLOOKUP($K50,Languages!$A$1:$G$5027,7,FALSE)))))))))</f>
        <v>Guatemala</v>
      </c>
      <c r="D50" s="224"/>
      <c r="E50" s="224"/>
      <c r="J50" s="231" t="s">
        <v>3033</v>
      </c>
      <c r="K50" s="231" t="s">
        <v>58</v>
      </c>
      <c r="L50" t="str">
        <f t="shared" si="0"/>
        <v>Broccoli</v>
      </c>
      <c r="M50" t="str">
        <f t="shared" si="1"/>
        <v>Broccoli</v>
      </c>
    </row>
    <row r="51" spans="2:13" x14ac:dyDescent="0.2">
      <c r="B51" s="113" t="str">
        <f>IF(J51="","",IF(Declaration!$I$4="English",J51,IF(Declaration!$I$4="French",VLOOKUP($J51,Languages!$A$1:$G$5027,2,FALSE),IF(Declaration!$I$4="Spanish",VLOOKUP($J51,Languages!$A$1:$G$5027,3,FALSE),IF(Declaration!$I$4="German",VLOOKUP($J51,Languages!$A$1:$G$5027,4,FALSE),IF(Declaration!$I$4="Chinese",VLOOKUP($J51,Languages!$A$1:$G$5027,5,FALSE),IF(Declaration!$I$4="Japanese",VLOOKUP($J51,Languages!$A$1:$G$5027,6,FALSE),IF(Declaration!$I$4="Portugese",VLOOKUP($J51,Languages!$A$1:$G$5027,7,FALSE)))))))))</f>
        <v>Cabbages</v>
      </c>
      <c r="C51" s="113" t="str">
        <f>IF(K51="","",IF(Declaration!$I$4="English",K51,IF(Declaration!$I$4="French",VLOOKUP($K51,Languages!$A$1:$G$5027,2,FALSE),IF(Declaration!$I$4="Spanish",VLOOKUP($K51,Languages!$A$1:$G$5027,3,FALSE),IF(Declaration!$I$4="German",VLOOKUP($K51,Languages!$A$1:$G$5027,4,FALSE),IF(Declaration!$I$4="Chinese",VLOOKUP($K51,Languages!$A$1:$G$5027,5,FALSE),IF(Declaration!$I$4="Japanese",VLOOKUP($K51,Languages!$A$1:$G$5027,6,FALSE),IF(Declaration!$I$4="Portugese",VLOOKUP($K51,Languages!$A$1:$G$5027,7,FALSE)))))))))</f>
        <v>Paraguay</v>
      </c>
      <c r="D51" s="224"/>
      <c r="E51" s="224"/>
      <c r="J51" s="231" t="s">
        <v>3034</v>
      </c>
      <c r="K51" s="231" t="s">
        <v>103</v>
      </c>
      <c r="L51" t="str">
        <f t="shared" si="0"/>
        <v>Cabbages</v>
      </c>
      <c r="M51" t="str">
        <f t="shared" si="1"/>
        <v>Cabbages</v>
      </c>
    </row>
    <row r="52" spans="2:13" x14ac:dyDescent="0.2">
      <c r="B52" s="113" t="str">
        <f>IF(J52="","",IF(Declaration!$I$4="English",J52,IF(Declaration!$I$4="French",VLOOKUP($J52,Languages!$A$1:$G$5027,2,FALSE),IF(Declaration!$I$4="Spanish",VLOOKUP($J52,Languages!$A$1:$G$5027,3,FALSE),IF(Declaration!$I$4="German",VLOOKUP($J52,Languages!$A$1:$G$5027,4,FALSE),IF(Declaration!$I$4="Chinese",VLOOKUP($J52,Languages!$A$1:$G$5027,5,FALSE),IF(Declaration!$I$4="Japanese",VLOOKUP($J52,Languages!$A$1:$G$5027,6,FALSE),IF(Declaration!$I$4="Portugese",VLOOKUP($J52,Languages!$A$1:$G$5027,7,FALSE)))))))))</f>
        <v>Carpets</v>
      </c>
      <c r="C52" s="113" t="str">
        <f>IF(K52="","",IF(Declaration!$I$4="English",K52,IF(Declaration!$I$4="French",VLOOKUP($K52,Languages!$A$1:$G$5027,2,FALSE),IF(Declaration!$I$4="Spanish",VLOOKUP($K52,Languages!$A$1:$G$5027,3,FALSE),IF(Declaration!$I$4="German",VLOOKUP($K52,Languages!$A$1:$G$5027,4,FALSE),IF(Declaration!$I$4="Chinese",VLOOKUP($K52,Languages!$A$1:$G$5027,5,FALSE),IF(Declaration!$I$4="Japanese",VLOOKUP($K52,Languages!$A$1:$G$5027,6,FALSE),IF(Declaration!$I$4="Portugese",VLOOKUP($K52,Languages!$A$1:$G$5027,7,FALSE)))))))))</f>
        <v>Afghanistan</v>
      </c>
      <c r="D52" s="224"/>
      <c r="E52" s="224"/>
      <c r="J52" s="231" t="s">
        <v>3110</v>
      </c>
      <c r="K52" s="231" t="s">
        <v>19</v>
      </c>
      <c r="L52" t="str">
        <f t="shared" si="0"/>
        <v>Carpets</v>
      </c>
      <c r="M52" t="str">
        <f t="shared" si="1"/>
        <v>Carpets</v>
      </c>
    </row>
    <row r="53" spans="2:13" x14ac:dyDescent="0.2">
      <c r="B53" s="113" t="str">
        <f>IF(J53="","",IF(Declaration!$I$4="English",J53,IF(Declaration!$I$4="French",VLOOKUP($J53,Languages!$A$1:$G$5027,2,FALSE),IF(Declaration!$I$4="Spanish",VLOOKUP($J53,Languages!$A$1:$G$5027,3,FALSE),IF(Declaration!$I$4="German",VLOOKUP($J53,Languages!$A$1:$G$5027,4,FALSE),IF(Declaration!$I$4="Chinese",VLOOKUP($J53,Languages!$A$1:$G$5027,5,FALSE),IF(Declaration!$I$4="Japanese",VLOOKUP($J53,Languages!$A$1:$G$5027,6,FALSE),IF(Declaration!$I$4="Portugese",VLOOKUP($J53,Languages!$A$1:$G$5027,7,FALSE)))))))))</f>
        <v>Carpets</v>
      </c>
      <c r="C53" s="113" t="str">
        <f>IF(K53="","",IF(Declaration!$I$4="English",K53,IF(Declaration!$I$4="French",VLOOKUP($K53,Languages!$A$1:$G$5027,2,FALSE),IF(Declaration!$I$4="Spanish",VLOOKUP($K53,Languages!$A$1:$G$5027,3,FALSE),IF(Declaration!$I$4="German",VLOOKUP($K53,Languages!$A$1:$G$5027,4,FALSE),IF(Declaration!$I$4="Chinese",VLOOKUP($K53,Languages!$A$1:$G$5027,5,FALSE),IF(Declaration!$I$4="Japanese",VLOOKUP($K53,Languages!$A$1:$G$5027,6,FALSE),IF(Declaration!$I$4="Portugese",VLOOKUP($K53,Languages!$A$1:$G$5027,7,FALSE)))))))))</f>
        <v>India</v>
      </c>
      <c r="D53" s="224"/>
      <c r="E53" s="224"/>
      <c r="J53" s="231" t="s">
        <v>3110</v>
      </c>
      <c r="K53" s="231" t="s">
        <v>64</v>
      </c>
      <c r="L53" t="str">
        <f t="shared" si="0"/>
        <v>Carpets</v>
      </c>
      <c r="M53" t="str">
        <f t="shared" si="1"/>
        <v>Carpets</v>
      </c>
    </row>
    <row r="54" spans="2:13" x14ac:dyDescent="0.2">
      <c r="B54" s="113" t="str">
        <f>IF(J54="","",IF(Declaration!$I$4="English",J54,IF(Declaration!$I$4="French",VLOOKUP($J54,Languages!$A$1:$G$5027,2,FALSE),IF(Declaration!$I$4="Spanish",VLOOKUP($J54,Languages!$A$1:$G$5027,3,FALSE),IF(Declaration!$I$4="German",VLOOKUP($J54,Languages!$A$1:$G$5027,4,FALSE),IF(Declaration!$I$4="Chinese",VLOOKUP($J54,Languages!$A$1:$G$5027,5,FALSE),IF(Declaration!$I$4="Japanese",VLOOKUP($J54,Languages!$A$1:$G$5027,6,FALSE),IF(Declaration!$I$4="Portugese",VLOOKUP($J54,Languages!$A$1:$G$5027,7,FALSE)))))))))</f>
        <v>Carpets</v>
      </c>
      <c r="C54" s="113" t="str">
        <f>IF(K54="","",IF(Declaration!$I$4="English",K54,IF(Declaration!$I$4="French",VLOOKUP($K54,Languages!$A$1:$G$5027,2,FALSE),IF(Declaration!$I$4="Spanish",VLOOKUP($K54,Languages!$A$1:$G$5027,3,FALSE),IF(Declaration!$I$4="German",VLOOKUP($K54,Languages!$A$1:$G$5027,4,FALSE),IF(Declaration!$I$4="Chinese",VLOOKUP($K54,Languages!$A$1:$G$5027,5,FALSE),IF(Declaration!$I$4="Japanese",VLOOKUP($K54,Languages!$A$1:$G$5027,6,FALSE),IF(Declaration!$I$4="Portugese",VLOOKUP($K54,Languages!$A$1:$G$5027,7,FALSE)))))))))</f>
        <v>Iran</v>
      </c>
      <c r="D54" s="224"/>
      <c r="E54" s="224"/>
      <c r="J54" s="231" t="s">
        <v>3110</v>
      </c>
      <c r="K54" s="231" t="s">
        <v>3204</v>
      </c>
      <c r="L54" t="str">
        <f t="shared" si="0"/>
        <v>Carpets</v>
      </c>
      <c r="M54" t="str">
        <f t="shared" si="1"/>
        <v>Carpets</v>
      </c>
    </row>
    <row r="55" spans="2:13" x14ac:dyDescent="0.2">
      <c r="B55" s="113" t="str">
        <f>IF(J55="","",IF(Declaration!$I$4="English",J55,IF(Declaration!$I$4="French",VLOOKUP($J55,Languages!$A$1:$G$5027,2,FALSE),IF(Declaration!$I$4="Spanish",VLOOKUP($J55,Languages!$A$1:$G$5027,3,FALSE),IF(Declaration!$I$4="German",VLOOKUP($J55,Languages!$A$1:$G$5027,4,FALSE),IF(Declaration!$I$4="Chinese",VLOOKUP($J55,Languages!$A$1:$G$5027,5,FALSE),IF(Declaration!$I$4="Japanese",VLOOKUP($J55,Languages!$A$1:$G$5027,6,FALSE),IF(Declaration!$I$4="Portugese",VLOOKUP($J55,Languages!$A$1:$G$5027,7,FALSE)))))))))</f>
        <v>Carpets</v>
      </c>
      <c r="C55" s="113" t="str">
        <f>IF(K55="","",IF(Declaration!$I$4="English",K55,IF(Declaration!$I$4="French",VLOOKUP($K55,Languages!$A$1:$G$5027,2,FALSE),IF(Declaration!$I$4="Spanish",VLOOKUP($K55,Languages!$A$1:$G$5027,3,FALSE),IF(Declaration!$I$4="German",VLOOKUP($K55,Languages!$A$1:$G$5027,4,FALSE),IF(Declaration!$I$4="Chinese",VLOOKUP($K55,Languages!$A$1:$G$5027,5,FALSE),IF(Declaration!$I$4="Japanese",VLOOKUP($K55,Languages!$A$1:$G$5027,6,FALSE),IF(Declaration!$I$4="Portugese",VLOOKUP($K55,Languages!$A$1:$G$5027,7,FALSE)))))))))</f>
        <v>Nepal</v>
      </c>
      <c r="D55" s="224"/>
      <c r="E55" s="224"/>
      <c r="J55" s="231" t="s">
        <v>3110</v>
      </c>
      <c r="K55" s="231" t="s">
        <v>94</v>
      </c>
      <c r="L55" t="str">
        <f t="shared" si="0"/>
        <v>Carpets</v>
      </c>
      <c r="M55" t="str">
        <f t="shared" si="1"/>
        <v>Carpets</v>
      </c>
    </row>
    <row r="56" spans="2:13" x14ac:dyDescent="0.2">
      <c r="B56" s="113" t="str">
        <f>IF(J56="","",IF(Declaration!$I$4="English",J56,IF(Declaration!$I$4="French",VLOOKUP($J56,Languages!$A$1:$G$5027,2,FALSE),IF(Declaration!$I$4="Spanish",VLOOKUP($J56,Languages!$A$1:$G$5027,3,FALSE),IF(Declaration!$I$4="German",VLOOKUP($J56,Languages!$A$1:$G$5027,4,FALSE),IF(Declaration!$I$4="Chinese",VLOOKUP($J56,Languages!$A$1:$G$5027,5,FALSE),IF(Declaration!$I$4="Japanese",VLOOKUP($J56,Languages!$A$1:$G$5027,6,FALSE),IF(Declaration!$I$4="Portugese",VLOOKUP($J56,Languages!$A$1:$G$5027,7,FALSE)))))))))</f>
        <v>Carpets</v>
      </c>
      <c r="C56" s="113" t="str">
        <f>IF(K56="","",IF(Declaration!$I$4="English",K56,IF(Declaration!$I$4="French",VLOOKUP($K56,Languages!$A$1:$G$5027,2,FALSE),IF(Declaration!$I$4="Spanish",VLOOKUP($K56,Languages!$A$1:$G$5027,3,FALSE),IF(Declaration!$I$4="German",VLOOKUP($K56,Languages!$A$1:$G$5027,4,FALSE),IF(Declaration!$I$4="Chinese",VLOOKUP($K56,Languages!$A$1:$G$5027,5,FALSE),IF(Declaration!$I$4="Japanese",VLOOKUP($K56,Languages!$A$1:$G$5027,6,FALSE),IF(Declaration!$I$4="Portugese",VLOOKUP($K56,Languages!$A$1:$G$5027,7,FALSE)))))))))</f>
        <v>Pakistan</v>
      </c>
      <c r="D56" s="224"/>
      <c r="E56" s="224"/>
      <c r="J56" s="231" t="s">
        <v>3110</v>
      </c>
      <c r="K56" s="231" t="s">
        <v>99</v>
      </c>
      <c r="L56" t="str">
        <f t="shared" si="0"/>
        <v>Carpets</v>
      </c>
      <c r="M56" t="str">
        <f t="shared" si="1"/>
        <v>Carpets</v>
      </c>
    </row>
    <row r="57" spans="2:13" x14ac:dyDescent="0.2">
      <c r="B57" s="113" t="str">
        <f>IF(J57="","",IF(Declaration!$I$4="English",J57,IF(Declaration!$I$4="French",VLOOKUP($J57,Languages!$A$1:$G$5027,2,FALSE),IF(Declaration!$I$4="Spanish",VLOOKUP($J57,Languages!$A$1:$G$5027,3,FALSE),IF(Declaration!$I$4="German",VLOOKUP($J57,Languages!$A$1:$G$5027,4,FALSE),IF(Declaration!$I$4="Chinese",VLOOKUP($J57,Languages!$A$1:$G$5027,5,FALSE),IF(Declaration!$I$4="Japanese",VLOOKUP($J57,Languages!$A$1:$G$5027,6,FALSE),IF(Declaration!$I$4="Portugese",VLOOKUP($J57,Languages!$A$1:$G$5027,7,FALSE)))))))))</f>
        <v>Carrots</v>
      </c>
      <c r="C57" s="113" t="str">
        <f>IF(K57="","",IF(Declaration!$I$4="English",K57,IF(Declaration!$I$4="French",VLOOKUP($K57,Languages!$A$1:$G$5027,2,FALSE),IF(Declaration!$I$4="Spanish",VLOOKUP($K57,Languages!$A$1:$G$5027,3,FALSE),IF(Declaration!$I$4="German",VLOOKUP($K57,Languages!$A$1:$G$5027,4,FALSE),IF(Declaration!$I$4="Chinese",VLOOKUP($K57,Languages!$A$1:$G$5027,5,FALSE),IF(Declaration!$I$4="Japanese",VLOOKUP($K57,Languages!$A$1:$G$5027,6,FALSE),IF(Declaration!$I$4="Portugese",VLOOKUP($K57,Languages!$A$1:$G$5027,7,FALSE)))))))))</f>
        <v>Paraguay</v>
      </c>
      <c r="D57" s="224"/>
      <c r="E57" s="224"/>
      <c r="J57" s="231" t="s">
        <v>3035</v>
      </c>
      <c r="K57" s="231" t="s">
        <v>103</v>
      </c>
      <c r="L57" t="str">
        <f t="shared" si="0"/>
        <v>Carrots</v>
      </c>
      <c r="M57" t="str">
        <f t="shared" si="1"/>
        <v>Carrots</v>
      </c>
    </row>
    <row r="58" spans="2:13" x14ac:dyDescent="0.2">
      <c r="B58" s="113" t="str">
        <f>IF(J58="","",IF(Declaration!$I$4="English",J58,IF(Declaration!$I$4="French",VLOOKUP($J58,Languages!$A$1:$G$5027,2,FALSE),IF(Declaration!$I$4="Spanish",VLOOKUP($J58,Languages!$A$1:$G$5027,3,FALSE),IF(Declaration!$I$4="German",VLOOKUP($J58,Languages!$A$1:$G$5027,4,FALSE),IF(Declaration!$I$4="Chinese",VLOOKUP($J58,Languages!$A$1:$G$5027,5,FALSE),IF(Declaration!$I$4="Japanese",VLOOKUP($J58,Languages!$A$1:$G$5027,6,FALSE),IF(Declaration!$I$4="Portugese",VLOOKUP($J58,Languages!$A$1:$G$5027,7,FALSE)))))))))</f>
        <v>Cashews</v>
      </c>
      <c r="C58" s="113" t="str">
        <f>IF(K58="","",IF(Declaration!$I$4="English",K58,IF(Declaration!$I$4="French",VLOOKUP($K58,Languages!$A$1:$G$5027,2,FALSE),IF(Declaration!$I$4="Spanish",VLOOKUP($K58,Languages!$A$1:$G$5027,3,FALSE),IF(Declaration!$I$4="German",VLOOKUP($K58,Languages!$A$1:$G$5027,4,FALSE),IF(Declaration!$I$4="Chinese",VLOOKUP($K58,Languages!$A$1:$G$5027,5,FALSE),IF(Declaration!$I$4="Japanese",VLOOKUP($K58,Languages!$A$1:$G$5027,6,FALSE),IF(Declaration!$I$4="Portugese",VLOOKUP($K58,Languages!$A$1:$G$5027,7,FALSE)))))))))</f>
        <v>Brazil</v>
      </c>
      <c r="D58" s="224"/>
      <c r="E58" s="224"/>
      <c r="J58" s="231" t="s">
        <v>3036</v>
      </c>
      <c r="K58" s="231" t="s">
        <v>31</v>
      </c>
      <c r="L58" t="str">
        <f t="shared" si="0"/>
        <v>Cashews</v>
      </c>
      <c r="M58" t="str">
        <f t="shared" si="1"/>
        <v>Cashews</v>
      </c>
    </row>
    <row r="59" spans="2:13" x14ac:dyDescent="0.2">
      <c r="B59" s="113" t="str">
        <f>IF(J59="","",IF(Declaration!$I$4="English",J59,IF(Declaration!$I$4="French",VLOOKUP($J59,Languages!$A$1:$G$5027,2,FALSE),IF(Declaration!$I$4="Spanish",VLOOKUP($J59,Languages!$A$1:$G$5027,3,FALSE),IF(Declaration!$I$4="German",VLOOKUP($J59,Languages!$A$1:$G$5027,4,FALSE),IF(Declaration!$I$4="Chinese",VLOOKUP($J59,Languages!$A$1:$G$5027,5,FALSE),IF(Declaration!$I$4="Japanese",VLOOKUP($J59,Languages!$A$1:$G$5027,6,FALSE),IF(Declaration!$I$4="Portugese",VLOOKUP($J59,Languages!$A$1:$G$5027,7,FALSE)))))))))</f>
        <v>Cashews</v>
      </c>
      <c r="C59" s="113" t="str">
        <f>IF(K59="","",IF(Declaration!$I$4="English",K59,IF(Declaration!$I$4="French",VLOOKUP($K59,Languages!$A$1:$G$5027,2,FALSE),IF(Declaration!$I$4="Spanish",VLOOKUP($K59,Languages!$A$1:$G$5027,3,FALSE),IF(Declaration!$I$4="German",VLOOKUP($K59,Languages!$A$1:$G$5027,4,FALSE),IF(Declaration!$I$4="Chinese",VLOOKUP($K59,Languages!$A$1:$G$5027,5,FALSE),IF(Declaration!$I$4="Japanese",VLOOKUP($K59,Languages!$A$1:$G$5027,6,FALSE),IF(Declaration!$I$4="Portugese",VLOOKUP($K59,Languages!$A$1:$G$5027,7,FALSE)))))))))</f>
        <v>Guinea</v>
      </c>
      <c r="D59" s="224"/>
      <c r="E59" s="224"/>
      <c r="J59" s="231" t="s">
        <v>3036</v>
      </c>
      <c r="K59" s="231" t="s">
        <v>1669</v>
      </c>
      <c r="L59" t="str">
        <f t="shared" si="0"/>
        <v>Cashews</v>
      </c>
      <c r="M59" t="str">
        <f t="shared" si="1"/>
        <v>Cashews</v>
      </c>
    </row>
    <row r="60" spans="2:13" x14ac:dyDescent="0.2">
      <c r="B60" s="113" t="str">
        <f>IF(J60="","",IF(Declaration!$I$4="English",J60,IF(Declaration!$I$4="French",VLOOKUP($J60,Languages!$A$1:$G$5027,2,FALSE),IF(Declaration!$I$4="Spanish",VLOOKUP($J60,Languages!$A$1:$G$5027,3,FALSE),IF(Declaration!$I$4="German",VLOOKUP($J60,Languages!$A$1:$G$5027,4,FALSE),IF(Declaration!$I$4="Chinese",VLOOKUP($J60,Languages!$A$1:$G$5027,5,FALSE),IF(Declaration!$I$4="Japanese",VLOOKUP($J60,Languages!$A$1:$G$5027,6,FALSE),IF(Declaration!$I$4="Portugese",VLOOKUP($J60,Languages!$A$1:$G$5027,7,FALSE)))))))))</f>
        <v>Cashews</v>
      </c>
      <c r="C60" s="113" t="str">
        <f>IF(K60="","",IF(Declaration!$I$4="English",K60,IF(Declaration!$I$4="French",VLOOKUP($K60,Languages!$A$1:$G$5027,2,FALSE),IF(Declaration!$I$4="Spanish",VLOOKUP($K60,Languages!$A$1:$G$5027,3,FALSE),IF(Declaration!$I$4="German",VLOOKUP($K60,Languages!$A$1:$G$5027,4,FALSE),IF(Declaration!$I$4="Chinese",VLOOKUP($K60,Languages!$A$1:$G$5027,5,FALSE),IF(Declaration!$I$4="Japanese",VLOOKUP($K60,Languages!$A$1:$G$5027,6,FALSE),IF(Declaration!$I$4="Portugese",VLOOKUP($K60,Languages!$A$1:$G$5027,7,FALSE)))))))))</f>
        <v>Vietnam</v>
      </c>
      <c r="D60" s="224"/>
      <c r="E60" s="224"/>
      <c r="J60" s="231" t="s">
        <v>3036</v>
      </c>
      <c r="K60" s="231" t="s">
        <v>133</v>
      </c>
      <c r="L60" t="str">
        <f t="shared" si="0"/>
        <v>Cashews</v>
      </c>
      <c r="M60" t="str">
        <f t="shared" si="1"/>
        <v>Cashews</v>
      </c>
    </row>
    <row r="61" spans="2:13" x14ac:dyDescent="0.2">
      <c r="B61" s="113" t="str">
        <f>IF(J61="","",IF(Declaration!$I$4="English",J61,IF(Declaration!$I$4="French",VLOOKUP($J61,Languages!$A$1:$G$5027,2,FALSE),IF(Declaration!$I$4="Spanish",VLOOKUP($J61,Languages!$A$1:$G$5027,3,FALSE),IF(Declaration!$I$4="German",VLOOKUP($J61,Languages!$A$1:$G$5027,4,FALSE),IF(Declaration!$I$4="Chinese",VLOOKUP($J61,Languages!$A$1:$G$5027,5,FALSE),IF(Declaration!$I$4="Japanese",VLOOKUP($J61,Languages!$A$1:$G$5027,6,FALSE),IF(Declaration!$I$4="Portugese",VLOOKUP($J61,Languages!$A$1:$G$5027,7,FALSE)))))))))</f>
        <v>Cattle</v>
      </c>
      <c r="C61" s="113" t="str">
        <f>IF(K61="","",IF(Declaration!$I$4="English",K61,IF(Declaration!$I$4="French",VLOOKUP($K61,Languages!$A$1:$G$5027,2,FALSE),IF(Declaration!$I$4="Spanish",VLOOKUP($K61,Languages!$A$1:$G$5027,3,FALSE),IF(Declaration!$I$4="German",VLOOKUP($K61,Languages!$A$1:$G$5027,4,FALSE),IF(Declaration!$I$4="Chinese",VLOOKUP($K61,Languages!$A$1:$G$5027,5,FALSE),IF(Declaration!$I$4="Japanese",VLOOKUP($K61,Languages!$A$1:$G$5027,6,FALSE),IF(Declaration!$I$4="Portugese",VLOOKUP($K61,Languages!$A$1:$G$5027,7,FALSE)))))))))</f>
        <v>Bolivia</v>
      </c>
      <c r="D61" s="224"/>
      <c r="E61" s="224"/>
      <c r="J61" s="231" t="s">
        <v>3037</v>
      </c>
      <c r="K61" s="231" t="s">
        <v>3203</v>
      </c>
      <c r="L61" t="str">
        <f t="shared" si="0"/>
        <v>Cattle</v>
      </c>
      <c r="M61" t="str">
        <f t="shared" si="1"/>
        <v>Cattle</v>
      </c>
    </row>
    <row r="62" spans="2:13" x14ac:dyDescent="0.2">
      <c r="B62" s="113" t="str">
        <f>IF(J62="","",IF(Declaration!$I$4="English",J62,IF(Declaration!$I$4="French",VLOOKUP($J62,Languages!$A$1:$G$5027,2,FALSE),IF(Declaration!$I$4="Spanish",VLOOKUP($J62,Languages!$A$1:$G$5027,3,FALSE),IF(Declaration!$I$4="German",VLOOKUP($J62,Languages!$A$1:$G$5027,4,FALSE),IF(Declaration!$I$4="Chinese",VLOOKUP($J62,Languages!$A$1:$G$5027,5,FALSE),IF(Declaration!$I$4="Japanese",VLOOKUP($J62,Languages!$A$1:$G$5027,6,FALSE),IF(Declaration!$I$4="Portugese",VLOOKUP($J62,Languages!$A$1:$G$5027,7,FALSE)))))))))</f>
        <v>Cattle</v>
      </c>
      <c r="C62" s="113" t="str">
        <f>IF(K62="","",IF(Declaration!$I$4="English",K62,IF(Declaration!$I$4="French",VLOOKUP($K62,Languages!$A$1:$G$5027,2,FALSE),IF(Declaration!$I$4="Spanish",VLOOKUP($K62,Languages!$A$1:$G$5027,3,FALSE),IF(Declaration!$I$4="German",VLOOKUP($K62,Languages!$A$1:$G$5027,4,FALSE),IF(Declaration!$I$4="Chinese",VLOOKUP($K62,Languages!$A$1:$G$5027,5,FALSE),IF(Declaration!$I$4="Japanese",VLOOKUP($K62,Languages!$A$1:$G$5027,6,FALSE),IF(Declaration!$I$4="Portugese",VLOOKUP($K62,Languages!$A$1:$G$5027,7,FALSE)))))))))</f>
        <v>Brazil</v>
      </c>
      <c r="D62" s="224"/>
      <c r="E62" s="224"/>
      <c r="J62" s="231" t="s">
        <v>3037</v>
      </c>
      <c r="K62" s="231" t="s">
        <v>31</v>
      </c>
      <c r="L62" t="str">
        <f t="shared" si="0"/>
        <v>Cattle</v>
      </c>
      <c r="M62" t="str">
        <f t="shared" si="1"/>
        <v>Cattle</v>
      </c>
    </row>
    <row r="63" spans="2:13" x14ac:dyDescent="0.2">
      <c r="B63" s="113" t="str">
        <f>IF(J63="","",IF(Declaration!$I$4="English",J63,IF(Declaration!$I$4="French",VLOOKUP($J63,Languages!$A$1:$G$5027,2,FALSE),IF(Declaration!$I$4="Spanish",VLOOKUP($J63,Languages!$A$1:$G$5027,3,FALSE),IF(Declaration!$I$4="German",VLOOKUP($J63,Languages!$A$1:$G$5027,4,FALSE),IF(Declaration!$I$4="Chinese",VLOOKUP($J63,Languages!$A$1:$G$5027,5,FALSE),IF(Declaration!$I$4="Japanese",VLOOKUP($J63,Languages!$A$1:$G$5027,6,FALSE),IF(Declaration!$I$4="Portugese",VLOOKUP($J63,Languages!$A$1:$G$5027,7,FALSE)))))))))</f>
        <v>Cattle</v>
      </c>
      <c r="C63" s="113" t="str">
        <f>IF(K63="","",IF(Declaration!$I$4="English",K63,IF(Declaration!$I$4="French",VLOOKUP($K63,Languages!$A$1:$G$5027,2,FALSE),IF(Declaration!$I$4="Spanish",VLOOKUP($K63,Languages!$A$1:$G$5027,3,FALSE),IF(Declaration!$I$4="German",VLOOKUP($K63,Languages!$A$1:$G$5027,4,FALSE),IF(Declaration!$I$4="Chinese",VLOOKUP($K63,Languages!$A$1:$G$5027,5,FALSE),IF(Declaration!$I$4="Japanese",VLOOKUP($K63,Languages!$A$1:$G$5027,6,FALSE),IF(Declaration!$I$4="Portugese",VLOOKUP($K63,Languages!$A$1:$G$5027,7,FALSE)))))))))</f>
        <v>Chad</v>
      </c>
      <c r="D63" s="224"/>
      <c r="E63" s="224"/>
      <c r="J63" s="231" t="s">
        <v>3037</v>
      </c>
      <c r="K63" s="231" t="s">
        <v>39</v>
      </c>
      <c r="L63" t="str">
        <f t="shared" si="0"/>
        <v>Cattle</v>
      </c>
      <c r="M63" t="str">
        <f t="shared" si="1"/>
        <v>Cattle</v>
      </c>
    </row>
    <row r="64" spans="2:13" x14ac:dyDescent="0.2">
      <c r="B64" s="113" t="str">
        <f>IF(J64="","",IF(Declaration!$I$4="English",J64,IF(Declaration!$I$4="French",VLOOKUP($J64,Languages!$A$1:$G$5027,2,FALSE),IF(Declaration!$I$4="Spanish",VLOOKUP($J64,Languages!$A$1:$G$5027,3,FALSE),IF(Declaration!$I$4="German",VLOOKUP($J64,Languages!$A$1:$G$5027,4,FALSE),IF(Declaration!$I$4="Chinese",VLOOKUP($J64,Languages!$A$1:$G$5027,5,FALSE),IF(Declaration!$I$4="Japanese",VLOOKUP($J64,Languages!$A$1:$G$5027,6,FALSE),IF(Declaration!$I$4="Portugese",VLOOKUP($J64,Languages!$A$1:$G$5027,7,FALSE)))))))))</f>
        <v>Cattle</v>
      </c>
      <c r="C64" s="113" t="str">
        <f>IF(K64="","",IF(Declaration!$I$4="English",K64,IF(Declaration!$I$4="French",VLOOKUP($K64,Languages!$A$1:$G$5027,2,FALSE),IF(Declaration!$I$4="Spanish",VLOOKUP($K64,Languages!$A$1:$G$5027,3,FALSE),IF(Declaration!$I$4="German",VLOOKUP($K64,Languages!$A$1:$G$5027,4,FALSE),IF(Declaration!$I$4="Chinese",VLOOKUP($K64,Languages!$A$1:$G$5027,5,FALSE),IF(Declaration!$I$4="Japanese",VLOOKUP($K64,Languages!$A$1:$G$5027,6,FALSE),IF(Declaration!$I$4="Portugese",VLOOKUP($K64,Languages!$A$1:$G$5027,7,FALSE)))))))))</f>
        <v>Costa Rica</v>
      </c>
      <c r="D64" s="224"/>
      <c r="E64" s="224"/>
      <c r="J64" s="231" t="s">
        <v>3037</v>
      </c>
      <c r="K64" s="231" t="s">
        <v>41</v>
      </c>
      <c r="L64" t="str">
        <f t="shared" si="0"/>
        <v>Cattle</v>
      </c>
      <c r="M64" t="str">
        <f t="shared" si="1"/>
        <v>Cattle</v>
      </c>
    </row>
    <row r="65" spans="2:13" x14ac:dyDescent="0.2">
      <c r="B65" s="113" t="str">
        <f>IF(J65="","",IF(Declaration!$I$4="English",J65,IF(Declaration!$I$4="French",VLOOKUP($J65,Languages!$A$1:$G$5027,2,FALSE),IF(Declaration!$I$4="Spanish",VLOOKUP($J65,Languages!$A$1:$G$5027,3,FALSE),IF(Declaration!$I$4="German",VLOOKUP($J65,Languages!$A$1:$G$5027,4,FALSE),IF(Declaration!$I$4="Chinese",VLOOKUP($J65,Languages!$A$1:$G$5027,5,FALSE),IF(Declaration!$I$4="Japanese",VLOOKUP($J65,Languages!$A$1:$G$5027,6,FALSE),IF(Declaration!$I$4="Portugese",VLOOKUP($J65,Languages!$A$1:$G$5027,7,FALSE)))))))))</f>
        <v>Cattle</v>
      </c>
      <c r="C65" s="113" t="str">
        <f>IF(K65="","",IF(Declaration!$I$4="English",K65,IF(Declaration!$I$4="French",VLOOKUP($K65,Languages!$A$1:$G$5027,2,FALSE),IF(Declaration!$I$4="Spanish",VLOOKUP($K65,Languages!$A$1:$G$5027,3,FALSE),IF(Declaration!$I$4="German",VLOOKUP($K65,Languages!$A$1:$G$5027,4,FALSE),IF(Declaration!$I$4="Chinese",VLOOKUP($K65,Languages!$A$1:$G$5027,5,FALSE),IF(Declaration!$I$4="Japanese",VLOOKUP($K65,Languages!$A$1:$G$5027,6,FALSE),IF(Declaration!$I$4="Portugese",VLOOKUP($K65,Languages!$A$1:$G$5027,7,FALSE)))))))))</f>
        <v>El Salvador</v>
      </c>
      <c r="D65" s="224"/>
      <c r="E65" s="224"/>
      <c r="J65" s="231" t="s">
        <v>3037</v>
      </c>
      <c r="K65" s="231" t="s">
        <v>49</v>
      </c>
      <c r="L65" t="str">
        <f t="shared" si="0"/>
        <v>Cattle</v>
      </c>
      <c r="M65" t="str">
        <f t="shared" si="1"/>
        <v>Cattle</v>
      </c>
    </row>
    <row r="66" spans="2:13" x14ac:dyDescent="0.2">
      <c r="B66" s="113" t="str">
        <f>IF(J66="","",IF(Declaration!$I$4="English",J66,IF(Declaration!$I$4="French",VLOOKUP($J66,Languages!$A$1:$G$5027,2,FALSE),IF(Declaration!$I$4="Spanish",VLOOKUP($J66,Languages!$A$1:$G$5027,3,FALSE),IF(Declaration!$I$4="German",VLOOKUP($J66,Languages!$A$1:$G$5027,4,FALSE),IF(Declaration!$I$4="Chinese",VLOOKUP($J66,Languages!$A$1:$G$5027,5,FALSE),IF(Declaration!$I$4="Japanese",VLOOKUP($J66,Languages!$A$1:$G$5027,6,FALSE),IF(Declaration!$I$4="Portugese",VLOOKUP($J66,Languages!$A$1:$G$5027,7,FALSE)))))))))</f>
        <v>Cattle</v>
      </c>
      <c r="C66" s="113" t="str">
        <f>IF(K66="","",IF(Declaration!$I$4="English",K66,IF(Declaration!$I$4="French",VLOOKUP($K66,Languages!$A$1:$G$5027,2,FALSE),IF(Declaration!$I$4="Spanish",VLOOKUP($K66,Languages!$A$1:$G$5027,3,FALSE),IF(Declaration!$I$4="German",VLOOKUP($K66,Languages!$A$1:$G$5027,4,FALSE),IF(Declaration!$I$4="Chinese",VLOOKUP($K66,Languages!$A$1:$G$5027,5,FALSE),IF(Declaration!$I$4="Japanese",VLOOKUP($K66,Languages!$A$1:$G$5027,6,FALSE),IF(Declaration!$I$4="Portugese",VLOOKUP($K66,Languages!$A$1:$G$5027,7,FALSE)))))))))</f>
        <v>Ethiopia</v>
      </c>
      <c r="D66" s="224"/>
      <c r="E66" s="224"/>
      <c r="J66" s="231" t="s">
        <v>3037</v>
      </c>
      <c r="K66" s="231" t="s">
        <v>52</v>
      </c>
      <c r="L66" t="str">
        <f t="shared" si="0"/>
        <v>Cattle</v>
      </c>
      <c r="M66" t="str">
        <f t="shared" si="1"/>
        <v>Cattle</v>
      </c>
    </row>
    <row r="67" spans="2:13" x14ac:dyDescent="0.2">
      <c r="B67" s="113" t="str">
        <f>IF(J67="","",IF(Declaration!$I$4="English",J67,IF(Declaration!$I$4="French",VLOOKUP($J67,Languages!$A$1:$G$5027,2,FALSE),IF(Declaration!$I$4="Spanish",VLOOKUP($J67,Languages!$A$1:$G$5027,3,FALSE),IF(Declaration!$I$4="German",VLOOKUP($J67,Languages!$A$1:$G$5027,4,FALSE),IF(Declaration!$I$4="Chinese",VLOOKUP($J67,Languages!$A$1:$G$5027,5,FALSE),IF(Declaration!$I$4="Japanese",VLOOKUP($J67,Languages!$A$1:$G$5027,6,FALSE),IF(Declaration!$I$4="Portugese",VLOOKUP($J67,Languages!$A$1:$G$5027,7,FALSE)))))))))</f>
        <v>Cattle</v>
      </c>
      <c r="C67" s="113" t="str">
        <f>IF(K67="","",IF(Declaration!$I$4="English",K67,IF(Declaration!$I$4="French",VLOOKUP($K67,Languages!$A$1:$G$5027,2,FALSE),IF(Declaration!$I$4="Spanish",VLOOKUP($K67,Languages!$A$1:$G$5027,3,FALSE),IF(Declaration!$I$4="German",VLOOKUP($K67,Languages!$A$1:$G$5027,4,FALSE),IF(Declaration!$I$4="Chinese",VLOOKUP($K67,Languages!$A$1:$G$5027,5,FALSE),IF(Declaration!$I$4="Japanese",VLOOKUP($K67,Languages!$A$1:$G$5027,6,FALSE),IF(Declaration!$I$4="Portugese",VLOOKUP($K67,Languages!$A$1:$G$5027,7,FALSE)))))))))</f>
        <v>Lesotho</v>
      </c>
      <c r="D67" s="224"/>
      <c r="E67" s="224"/>
      <c r="J67" s="231" t="s">
        <v>3037</v>
      </c>
      <c r="K67" s="231" t="s">
        <v>75</v>
      </c>
      <c r="L67" t="str">
        <f t="shared" si="0"/>
        <v>Cattle</v>
      </c>
      <c r="M67" t="str">
        <f t="shared" si="1"/>
        <v>Cattle</v>
      </c>
    </row>
    <row r="68" spans="2:13" x14ac:dyDescent="0.2">
      <c r="B68" s="113" t="str">
        <f>IF(J68="","",IF(Declaration!$I$4="English",J68,IF(Declaration!$I$4="French",VLOOKUP($J68,Languages!$A$1:$G$5027,2,FALSE),IF(Declaration!$I$4="Spanish",VLOOKUP($J68,Languages!$A$1:$G$5027,3,FALSE),IF(Declaration!$I$4="German",VLOOKUP($J68,Languages!$A$1:$G$5027,4,FALSE),IF(Declaration!$I$4="Chinese",VLOOKUP($J68,Languages!$A$1:$G$5027,5,FALSE),IF(Declaration!$I$4="Japanese",VLOOKUP($J68,Languages!$A$1:$G$5027,6,FALSE),IF(Declaration!$I$4="Portugese",VLOOKUP($J68,Languages!$A$1:$G$5027,7,FALSE)))))))))</f>
        <v>Cattle</v>
      </c>
      <c r="C68" s="113" t="str">
        <f>IF(K68="","",IF(Declaration!$I$4="English",K68,IF(Declaration!$I$4="French",VLOOKUP($K68,Languages!$A$1:$G$5027,2,FALSE),IF(Declaration!$I$4="Spanish",VLOOKUP($K68,Languages!$A$1:$G$5027,3,FALSE),IF(Declaration!$I$4="German",VLOOKUP($K68,Languages!$A$1:$G$5027,4,FALSE),IF(Declaration!$I$4="Chinese",VLOOKUP($K68,Languages!$A$1:$G$5027,5,FALSE),IF(Declaration!$I$4="Japanese",VLOOKUP($K68,Languages!$A$1:$G$5027,6,FALSE),IF(Declaration!$I$4="Portugese",VLOOKUP($K68,Languages!$A$1:$G$5027,7,FALSE)))))))))</f>
        <v>Mauritania</v>
      </c>
      <c r="D68" s="224"/>
      <c r="E68" s="224"/>
      <c r="J68" s="231" t="s">
        <v>3037</v>
      </c>
      <c r="K68" s="231" t="s">
        <v>86</v>
      </c>
      <c r="L68" t="str">
        <f t="shared" si="0"/>
        <v>Cattle</v>
      </c>
      <c r="M68" t="str">
        <f t="shared" si="1"/>
        <v>Cattle</v>
      </c>
    </row>
    <row r="69" spans="2:13" x14ac:dyDescent="0.2">
      <c r="B69" s="113" t="str">
        <f>IF(J69="","",IF(Declaration!$I$4="English",J69,IF(Declaration!$I$4="French",VLOOKUP($J69,Languages!$A$1:$G$5027,2,FALSE),IF(Declaration!$I$4="Spanish",VLOOKUP($J69,Languages!$A$1:$G$5027,3,FALSE),IF(Declaration!$I$4="German",VLOOKUP($J69,Languages!$A$1:$G$5027,4,FALSE),IF(Declaration!$I$4="Chinese",VLOOKUP($J69,Languages!$A$1:$G$5027,5,FALSE),IF(Declaration!$I$4="Japanese",VLOOKUP($J69,Languages!$A$1:$G$5027,6,FALSE),IF(Declaration!$I$4="Portugese",VLOOKUP($J69,Languages!$A$1:$G$5027,7,FALSE)))))))))</f>
        <v>Cattle</v>
      </c>
      <c r="C69" s="113" t="str">
        <f>IF(K69="","",IF(Declaration!$I$4="English",K69,IF(Declaration!$I$4="French",VLOOKUP($K69,Languages!$A$1:$G$5027,2,FALSE),IF(Declaration!$I$4="Spanish",VLOOKUP($K69,Languages!$A$1:$G$5027,3,FALSE),IF(Declaration!$I$4="German",VLOOKUP($K69,Languages!$A$1:$G$5027,4,FALSE),IF(Declaration!$I$4="Chinese",VLOOKUP($K69,Languages!$A$1:$G$5027,5,FALSE),IF(Declaration!$I$4="Japanese",VLOOKUP($K69,Languages!$A$1:$G$5027,6,FALSE),IF(Declaration!$I$4="Portugese",VLOOKUP($K69,Languages!$A$1:$G$5027,7,FALSE)))))))))</f>
        <v>Mexico</v>
      </c>
      <c r="D69" s="224"/>
      <c r="E69" s="224"/>
      <c r="J69" s="231" t="s">
        <v>3037</v>
      </c>
      <c r="K69" s="231" t="s">
        <v>88</v>
      </c>
      <c r="L69" t="str">
        <f t="shared" si="0"/>
        <v>Cattle</v>
      </c>
      <c r="M69" t="str">
        <f t="shared" si="1"/>
        <v>Cattle</v>
      </c>
    </row>
    <row r="70" spans="2:13" x14ac:dyDescent="0.2">
      <c r="B70" s="113" t="str">
        <f>IF(J70="","",IF(Declaration!$I$4="English",J70,IF(Declaration!$I$4="French",VLOOKUP($J70,Languages!$A$1:$G$5027,2,FALSE),IF(Declaration!$I$4="Spanish",VLOOKUP($J70,Languages!$A$1:$G$5027,3,FALSE),IF(Declaration!$I$4="German",VLOOKUP($J70,Languages!$A$1:$G$5027,4,FALSE),IF(Declaration!$I$4="Chinese",VLOOKUP($J70,Languages!$A$1:$G$5027,5,FALSE),IF(Declaration!$I$4="Japanese",VLOOKUP($J70,Languages!$A$1:$G$5027,6,FALSE),IF(Declaration!$I$4="Portugese",VLOOKUP($J70,Languages!$A$1:$G$5027,7,FALSE)))))))))</f>
        <v>Cattle</v>
      </c>
      <c r="C70" s="113" t="str">
        <f>IF(K70="","",IF(Declaration!$I$4="English",K70,IF(Declaration!$I$4="French",VLOOKUP($K70,Languages!$A$1:$G$5027,2,FALSE),IF(Declaration!$I$4="Spanish",VLOOKUP($K70,Languages!$A$1:$G$5027,3,FALSE),IF(Declaration!$I$4="German",VLOOKUP($K70,Languages!$A$1:$G$5027,4,FALSE),IF(Declaration!$I$4="Chinese",VLOOKUP($K70,Languages!$A$1:$G$5027,5,FALSE),IF(Declaration!$I$4="Japanese",VLOOKUP($K70,Languages!$A$1:$G$5027,6,FALSE),IF(Declaration!$I$4="Portugese",VLOOKUP($K70,Languages!$A$1:$G$5027,7,FALSE)))))))))</f>
        <v>Niger</v>
      </c>
      <c r="D70" s="224"/>
      <c r="E70" s="224"/>
      <c r="J70" s="231" t="s">
        <v>3037</v>
      </c>
      <c r="K70" s="231" t="s">
        <v>96</v>
      </c>
      <c r="L70" t="str">
        <f t="shared" si="0"/>
        <v>Cattle</v>
      </c>
      <c r="M70" t="str">
        <f t="shared" si="1"/>
        <v>Cattle</v>
      </c>
    </row>
    <row r="71" spans="2:13" x14ac:dyDescent="0.2">
      <c r="B71" s="113" t="str">
        <f>IF(J71="","",IF(Declaration!$I$4="English",J71,IF(Declaration!$I$4="French",VLOOKUP($J71,Languages!$A$1:$G$5027,2,FALSE),IF(Declaration!$I$4="Spanish",VLOOKUP($J71,Languages!$A$1:$G$5027,3,FALSE),IF(Declaration!$I$4="German",VLOOKUP($J71,Languages!$A$1:$G$5027,4,FALSE),IF(Declaration!$I$4="Chinese",VLOOKUP($J71,Languages!$A$1:$G$5027,5,FALSE),IF(Declaration!$I$4="Japanese",VLOOKUP($J71,Languages!$A$1:$G$5027,6,FALSE),IF(Declaration!$I$4="Portugese",VLOOKUP($J71,Languages!$A$1:$G$5027,7,FALSE)))))))))</f>
        <v>Cattle</v>
      </c>
      <c r="C71" s="113" t="str">
        <f>IF(K71="","",IF(Declaration!$I$4="English",K71,IF(Declaration!$I$4="French",VLOOKUP($K71,Languages!$A$1:$G$5027,2,FALSE),IF(Declaration!$I$4="Spanish",VLOOKUP($K71,Languages!$A$1:$G$5027,3,FALSE),IF(Declaration!$I$4="German",VLOOKUP($K71,Languages!$A$1:$G$5027,4,FALSE),IF(Declaration!$I$4="Chinese",VLOOKUP($K71,Languages!$A$1:$G$5027,5,FALSE),IF(Declaration!$I$4="Japanese",VLOOKUP($K71,Languages!$A$1:$G$5027,6,FALSE),IF(Declaration!$I$4="Portugese",VLOOKUP($K71,Languages!$A$1:$G$5027,7,FALSE)))))))))</f>
        <v>Paraguay</v>
      </c>
      <c r="D71" s="224"/>
      <c r="E71" s="224"/>
      <c r="J71" s="231" t="s">
        <v>3037</v>
      </c>
      <c r="K71" s="231" t="s">
        <v>103</v>
      </c>
      <c r="L71" t="str">
        <f t="shared" ref="L71:L134" si="2">B71&amp;D71</f>
        <v>Cattle</v>
      </c>
      <c r="M71" t="str">
        <f t="shared" ref="M71:M134" si="3">B71&amp;E71</f>
        <v>Cattle</v>
      </c>
    </row>
    <row r="72" spans="2:13" x14ac:dyDescent="0.2">
      <c r="B72" s="113" t="str">
        <f>IF(J72="","",IF(Declaration!$I$4="English",J72,IF(Declaration!$I$4="French",VLOOKUP($J72,Languages!$A$1:$G$5027,2,FALSE),IF(Declaration!$I$4="Spanish",VLOOKUP($J72,Languages!$A$1:$G$5027,3,FALSE),IF(Declaration!$I$4="German",VLOOKUP($J72,Languages!$A$1:$G$5027,4,FALSE),IF(Declaration!$I$4="Chinese",VLOOKUP($J72,Languages!$A$1:$G$5027,5,FALSE),IF(Declaration!$I$4="Japanese",VLOOKUP($J72,Languages!$A$1:$G$5027,6,FALSE),IF(Declaration!$I$4="Portugese",VLOOKUP($J72,Languages!$A$1:$G$5027,7,FALSE)))))))))</f>
        <v>Cattle</v>
      </c>
      <c r="C72" s="113" t="str">
        <f>IF(K72="","",IF(Declaration!$I$4="English",K72,IF(Declaration!$I$4="French",VLOOKUP($K72,Languages!$A$1:$G$5027,2,FALSE),IF(Declaration!$I$4="Spanish",VLOOKUP($K72,Languages!$A$1:$G$5027,3,FALSE),IF(Declaration!$I$4="German",VLOOKUP($K72,Languages!$A$1:$G$5027,4,FALSE),IF(Declaration!$I$4="Chinese",VLOOKUP($K72,Languages!$A$1:$G$5027,5,FALSE),IF(Declaration!$I$4="Japanese",VLOOKUP($K72,Languages!$A$1:$G$5027,6,FALSE),IF(Declaration!$I$4="Portugese",VLOOKUP($K72,Languages!$A$1:$G$5027,7,FALSE)))))))))</f>
        <v>South Sudan</v>
      </c>
      <c r="D72" s="224"/>
      <c r="E72" s="224"/>
      <c r="J72" s="231" t="s">
        <v>3037</v>
      </c>
      <c r="K72" s="231" t="s">
        <v>114</v>
      </c>
      <c r="L72" t="str">
        <f t="shared" si="2"/>
        <v>Cattle</v>
      </c>
      <c r="M72" t="str">
        <f t="shared" si="3"/>
        <v>Cattle</v>
      </c>
    </row>
    <row r="73" spans="2:13" x14ac:dyDescent="0.2">
      <c r="B73" s="113" t="str">
        <f>IF(J73="","",IF(Declaration!$I$4="English",J73,IF(Declaration!$I$4="French",VLOOKUP($J73,Languages!$A$1:$G$5027,2,FALSE),IF(Declaration!$I$4="Spanish",VLOOKUP($J73,Languages!$A$1:$G$5027,3,FALSE),IF(Declaration!$I$4="German",VLOOKUP($J73,Languages!$A$1:$G$5027,4,FALSE),IF(Declaration!$I$4="Chinese",VLOOKUP($J73,Languages!$A$1:$G$5027,5,FALSE),IF(Declaration!$I$4="Japanese",VLOOKUP($J73,Languages!$A$1:$G$5027,6,FALSE),IF(Declaration!$I$4="Portugese",VLOOKUP($J73,Languages!$A$1:$G$5027,7,FALSE)))))))))</f>
        <v>Cattle</v>
      </c>
      <c r="C73" s="113" t="str">
        <f>IF(K73="","",IF(Declaration!$I$4="English",K73,IF(Declaration!$I$4="French",VLOOKUP($K73,Languages!$A$1:$G$5027,2,FALSE),IF(Declaration!$I$4="Spanish",VLOOKUP($K73,Languages!$A$1:$G$5027,3,FALSE),IF(Declaration!$I$4="German",VLOOKUP($K73,Languages!$A$1:$G$5027,4,FALSE),IF(Declaration!$I$4="Chinese",VLOOKUP($K73,Languages!$A$1:$G$5027,5,FALSE),IF(Declaration!$I$4="Japanese",VLOOKUP($K73,Languages!$A$1:$G$5027,6,FALSE),IF(Declaration!$I$4="Portugese",VLOOKUP($K73,Languages!$A$1:$G$5027,7,FALSE)))))))))</f>
        <v>Uganda</v>
      </c>
      <c r="D73" s="224"/>
      <c r="E73" s="224"/>
      <c r="J73" s="231" t="s">
        <v>3037</v>
      </c>
      <c r="K73" s="231" t="s">
        <v>128</v>
      </c>
      <c r="L73" t="str">
        <f t="shared" si="2"/>
        <v>Cattle</v>
      </c>
      <c r="M73" t="str">
        <f t="shared" si="3"/>
        <v>Cattle</v>
      </c>
    </row>
    <row r="74" spans="2:13" x14ac:dyDescent="0.2">
      <c r="B74" s="113" t="str">
        <f>IF(J74="","",IF(Declaration!$I$4="English",J74,IF(Declaration!$I$4="French",VLOOKUP($J74,Languages!$A$1:$G$5027,2,FALSE),IF(Declaration!$I$4="Spanish",VLOOKUP($J74,Languages!$A$1:$G$5027,3,FALSE),IF(Declaration!$I$4="German",VLOOKUP($J74,Languages!$A$1:$G$5027,4,FALSE),IF(Declaration!$I$4="Chinese",VLOOKUP($J74,Languages!$A$1:$G$5027,5,FALSE),IF(Declaration!$I$4="Japanese",VLOOKUP($J74,Languages!$A$1:$G$5027,6,FALSE),IF(Declaration!$I$4="Portugese",VLOOKUP($J74,Languages!$A$1:$G$5027,7,FALSE)))))))))</f>
        <v>Cattle</v>
      </c>
      <c r="C74" s="113" t="str">
        <f>IF(K74="","",IF(Declaration!$I$4="English",K74,IF(Declaration!$I$4="French",VLOOKUP($K74,Languages!$A$1:$G$5027,2,FALSE),IF(Declaration!$I$4="Spanish",VLOOKUP($K74,Languages!$A$1:$G$5027,3,FALSE),IF(Declaration!$I$4="German",VLOOKUP($K74,Languages!$A$1:$G$5027,4,FALSE),IF(Declaration!$I$4="Chinese",VLOOKUP($K74,Languages!$A$1:$G$5027,5,FALSE),IF(Declaration!$I$4="Japanese",VLOOKUP($K74,Languages!$A$1:$G$5027,6,FALSE),IF(Declaration!$I$4="Portugese",VLOOKUP($K74,Languages!$A$1:$G$5027,7,FALSE)))))))))</f>
        <v>Zambia</v>
      </c>
      <c r="D74" s="224"/>
      <c r="E74" s="224"/>
      <c r="J74" s="231" t="s">
        <v>3037</v>
      </c>
      <c r="K74" s="231" t="s">
        <v>135</v>
      </c>
      <c r="L74" t="str">
        <f t="shared" si="2"/>
        <v>Cattle</v>
      </c>
      <c r="M74" t="str">
        <f t="shared" si="3"/>
        <v>Cattle</v>
      </c>
    </row>
    <row r="75" spans="2:13" x14ac:dyDescent="0.2">
      <c r="B75" s="113" t="str">
        <f>IF(J75="","",IF(Declaration!$I$4="English",J75,IF(Declaration!$I$4="French",VLOOKUP($J75,Languages!$A$1:$G$5027,2,FALSE),IF(Declaration!$I$4="Spanish",VLOOKUP($J75,Languages!$A$1:$G$5027,3,FALSE),IF(Declaration!$I$4="German",VLOOKUP($J75,Languages!$A$1:$G$5027,4,FALSE),IF(Declaration!$I$4="Chinese",VLOOKUP($J75,Languages!$A$1:$G$5027,5,FALSE),IF(Declaration!$I$4="Japanese",VLOOKUP($J75,Languages!$A$1:$G$5027,6,FALSE),IF(Declaration!$I$4="Portugese",VLOOKUP($J75,Languages!$A$1:$G$5027,7,FALSE)))))))))</f>
        <v>Cement</v>
      </c>
      <c r="C75" s="113" t="str">
        <f>IF(K75="","",IF(Declaration!$I$4="English",K75,IF(Declaration!$I$4="French",VLOOKUP($K75,Languages!$A$1:$G$5027,2,FALSE),IF(Declaration!$I$4="Spanish",VLOOKUP($K75,Languages!$A$1:$G$5027,3,FALSE),IF(Declaration!$I$4="German",VLOOKUP($K75,Languages!$A$1:$G$5027,4,FALSE),IF(Declaration!$I$4="Chinese",VLOOKUP($K75,Languages!$A$1:$G$5027,5,FALSE),IF(Declaration!$I$4="Japanese",VLOOKUP($K75,Languages!$A$1:$G$5027,6,FALSE),IF(Declaration!$I$4="Portugese",VLOOKUP($K75,Languages!$A$1:$G$5027,7,FALSE)))))))))</f>
        <v>North Korea</v>
      </c>
      <c r="D75" s="224"/>
      <c r="E75" s="224"/>
      <c r="J75" s="231" t="s">
        <v>3111</v>
      </c>
      <c r="K75" s="231" t="s">
        <v>3205</v>
      </c>
      <c r="L75" t="str">
        <f t="shared" si="2"/>
        <v>Cement</v>
      </c>
      <c r="M75" t="str">
        <f t="shared" si="3"/>
        <v>Cement</v>
      </c>
    </row>
    <row r="76" spans="2:13" x14ac:dyDescent="0.2">
      <c r="B76" s="113" t="str">
        <f>IF(J76="","",IF(Declaration!$I$4="English",J76,IF(Declaration!$I$4="French",VLOOKUP($J76,Languages!$A$1:$G$5027,2,FALSE),IF(Declaration!$I$4="Spanish",VLOOKUP($J76,Languages!$A$1:$G$5027,3,FALSE),IF(Declaration!$I$4="German",VLOOKUP($J76,Languages!$A$1:$G$5027,4,FALSE),IF(Declaration!$I$4="Chinese",VLOOKUP($J76,Languages!$A$1:$G$5027,5,FALSE),IF(Declaration!$I$4="Japanese",VLOOKUP($J76,Languages!$A$1:$G$5027,6,FALSE),IF(Declaration!$I$4="Portugese",VLOOKUP($J76,Languages!$A$1:$G$5027,7,FALSE)))))))))</f>
        <v>Ceramics</v>
      </c>
      <c r="C76" s="113" t="str">
        <f>IF(K76="","",IF(Declaration!$I$4="English",K76,IF(Declaration!$I$4="French",VLOOKUP($K76,Languages!$A$1:$G$5027,2,FALSE),IF(Declaration!$I$4="Spanish",VLOOKUP($K76,Languages!$A$1:$G$5027,3,FALSE),IF(Declaration!$I$4="German",VLOOKUP($K76,Languages!$A$1:$G$5027,4,FALSE),IF(Declaration!$I$4="Chinese",VLOOKUP($K76,Languages!$A$1:$G$5027,5,FALSE),IF(Declaration!$I$4="Japanese",VLOOKUP($K76,Languages!$A$1:$G$5027,6,FALSE),IF(Declaration!$I$4="Portugese",VLOOKUP($K76,Languages!$A$1:$G$5027,7,FALSE)))))))))</f>
        <v>Brazil</v>
      </c>
      <c r="D76" s="224"/>
      <c r="E76" s="224"/>
      <c r="J76" s="231" t="s">
        <v>3112</v>
      </c>
      <c r="K76" s="231" t="s">
        <v>31</v>
      </c>
      <c r="L76" t="str">
        <f t="shared" si="2"/>
        <v>Ceramics</v>
      </c>
      <c r="M76" t="str">
        <f t="shared" si="3"/>
        <v>Ceramics</v>
      </c>
    </row>
    <row r="77" spans="2:13" x14ac:dyDescent="0.2">
      <c r="B77" s="113" t="str">
        <f>IF(J77="","",IF(Declaration!$I$4="English",J77,IF(Declaration!$I$4="French",VLOOKUP($J77,Languages!$A$1:$G$5027,2,FALSE),IF(Declaration!$I$4="Spanish",VLOOKUP($J77,Languages!$A$1:$G$5027,3,FALSE),IF(Declaration!$I$4="German",VLOOKUP($J77,Languages!$A$1:$G$5027,4,FALSE),IF(Declaration!$I$4="Chinese",VLOOKUP($J77,Languages!$A$1:$G$5027,5,FALSE),IF(Declaration!$I$4="Japanese",VLOOKUP($J77,Languages!$A$1:$G$5027,6,FALSE),IF(Declaration!$I$4="Portugese",VLOOKUP($J77,Languages!$A$1:$G$5027,7,FALSE)))))))))</f>
        <v>Cereal Grains</v>
      </c>
      <c r="C77" s="113" t="str">
        <f>IF(K77="","",IF(Declaration!$I$4="English",K77,IF(Declaration!$I$4="French",VLOOKUP($K77,Languages!$A$1:$G$5027,2,FALSE),IF(Declaration!$I$4="Spanish",VLOOKUP($K77,Languages!$A$1:$G$5027,3,FALSE),IF(Declaration!$I$4="German",VLOOKUP($K77,Languages!$A$1:$G$5027,4,FALSE),IF(Declaration!$I$4="Chinese",VLOOKUP($K77,Languages!$A$1:$G$5027,5,FALSE),IF(Declaration!$I$4="Japanese",VLOOKUP($K77,Languages!$A$1:$G$5027,6,FALSE),IF(Declaration!$I$4="Portugese",VLOOKUP($K77,Languages!$A$1:$G$5027,7,FALSE)))))))))</f>
        <v>El Salvador</v>
      </c>
      <c r="D77" s="224"/>
      <c r="E77" s="224"/>
      <c r="J77" s="231" t="s">
        <v>3038</v>
      </c>
      <c r="K77" s="231" t="s">
        <v>49</v>
      </c>
      <c r="L77" t="str">
        <f t="shared" si="2"/>
        <v>Cereal Grains</v>
      </c>
      <c r="M77" t="str">
        <f t="shared" si="3"/>
        <v>Cereal Grains</v>
      </c>
    </row>
    <row r="78" spans="2:13" x14ac:dyDescent="0.2">
      <c r="B78" s="113" t="str">
        <f>IF(J78="","",IF(Declaration!$I$4="English",J78,IF(Declaration!$I$4="French",VLOOKUP($J78,Languages!$A$1:$G$5027,2,FALSE),IF(Declaration!$I$4="Spanish",VLOOKUP($J78,Languages!$A$1:$G$5027,3,FALSE),IF(Declaration!$I$4="German",VLOOKUP($J78,Languages!$A$1:$G$5027,4,FALSE),IF(Declaration!$I$4="Chinese",VLOOKUP($J78,Languages!$A$1:$G$5027,5,FALSE),IF(Declaration!$I$4="Japanese",VLOOKUP($J78,Languages!$A$1:$G$5027,6,FALSE),IF(Declaration!$I$4="Portugese",VLOOKUP($J78,Languages!$A$1:$G$5027,7,FALSE)))))))))</f>
        <v>Charcoal</v>
      </c>
      <c r="C78" s="113" t="str">
        <f>IF(K78="","",IF(Declaration!$I$4="English",K78,IF(Declaration!$I$4="French",VLOOKUP($K78,Languages!$A$1:$G$5027,2,FALSE),IF(Declaration!$I$4="Spanish",VLOOKUP($K78,Languages!$A$1:$G$5027,3,FALSE),IF(Declaration!$I$4="German",VLOOKUP($K78,Languages!$A$1:$G$5027,4,FALSE),IF(Declaration!$I$4="Chinese",VLOOKUP($K78,Languages!$A$1:$G$5027,5,FALSE),IF(Declaration!$I$4="Japanese",VLOOKUP($K78,Languages!$A$1:$G$5027,6,FALSE),IF(Declaration!$I$4="Portugese",VLOOKUP($K78,Languages!$A$1:$G$5027,7,FALSE)))))))))</f>
        <v>Brazil</v>
      </c>
      <c r="D78" s="224"/>
      <c r="E78" s="224"/>
      <c r="J78" s="231" t="s">
        <v>3039</v>
      </c>
      <c r="K78" s="231" t="s">
        <v>31</v>
      </c>
      <c r="L78" t="str">
        <f t="shared" si="2"/>
        <v>Charcoal</v>
      </c>
      <c r="M78" t="str">
        <f t="shared" si="3"/>
        <v>Charcoal</v>
      </c>
    </row>
    <row r="79" spans="2:13" x14ac:dyDescent="0.2">
      <c r="B79" s="113" t="str">
        <f>IF(J79="","",IF(Declaration!$I$4="English",J79,IF(Declaration!$I$4="French",VLOOKUP($J79,Languages!$A$1:$G$5027,2,FALSE),IF(Declaration!$I$4="Spanish",VLOOKUP($J79,Languages!$A$1:$G$5027,3,FALSE),IF(Declaration!$I$4="German",VLOOKUP($J79,Languages!$A$1:$G$5027,4,FALSE),IF(Declaration!$I$4="Chinese",VLOOKUP($J79,Languages!$A$1:$G$5027,5,FALSE),IF(Declaration!$I$4="Japanese",VLOOKUP($J79,Languages!$A$1:$G$5027,6,FALSE),IF(Declaration!$I$4="Portugese",VLOOKUP($J79,Languages!$A$1:$G$5027,7,FALSE)))))))))</f>
        <v>Charcoal</v>
      </c>
      <c r="C79" s="113" t="str">
        <f>IF(K79="","",IF(Declaration!$I$4="English",K79,IF(Declaration!$I$4="French",VLOOKUP($K79,Languages!$A$1:$G$5027,2,FALSE),IF(Declaration!$I$4="Spanish",VLOOKUP($K79,Languages!$A$1:$G$5027,3,FALSE),IF(Declaration!$I$4="German",VLOOKUP($K79,Languages!$A$1:$G$5027,4,FALSE),IF(Declaration!$I$4="Chinese",VLOOKUP($K79,Languages!$A$1:$G$5027,5,FALSE),IF(Declaration!$I$4="Japanese",VLOOKUP($K79,Languages!$A$1:$G$5027,6,FALSE),IF(Declaration!$I$4="Portugese",VLOOKUP($K79,Languages!$A$1:$G$5027,7,FALSE)))))))))</f>
        <v>Uganda</v>
      </c>
      <c r="D79" s="224"/>
      <c r="E79" s="224"/>
      <c r="J79" s="231" t="s">
        <v>3039</v>
      </c>
      <c r="K79" s="231" t="s">
        <v>128</v>
      </c>
      <c r="L79" t="str">
        <f t="shared" si="2"/>
        <v>Charcoal</v>
      </c>
      <c r="M79" t="str">
        <f t="shared" si="3"/>
        <v>Charcoal</v>
      </c>
    </row>
    <row r="80" spans="2:13" x14ac:dyDescent="0.2">
      <c r="B80" s="113" t="str">
        <f>IF(J80="","",IF(Declaration!$I$4="English",J80,IF(Declaration!$I$4="French",VLOOKUP($J80,Languages!$A$1:$G$5027,2,FALSE),IF(Declaration!$I$4="Spanish",VLOOKUP($J80,Languages!$A$1:$G$5027,3,FALSE),IF(Declaration!$I$4="German",VLOOKUP($J80,Languages!$A$1:$G$5027,4,FALSE),IF(Declaration!$I$4="Chinese",VLOOKUP($J80,Languages!$A$1:$G$5027,5,FALSE),IF(Declaration!$I$4="Japanese",VLOOKUP($J80,Languages!$A$1:$G$5027,6,FALSE),IF(Declaration!$I$4="Portugese",VLOOKUP($J80,Languages!$A$1:$G$5027,7,FALSE)))))))))</f>
        <v>Chile Peppers</v>
      </c>
      <c r="C80" s="113" t="str">
        <f>IF(K80="","",IF(Declaration!$I$4="English",K80,IF(Declaration!$I$4="French",VLOOKUP($K80,Languages!$A$1:$G$5027,2,FALSE),IF(Declaration!$I$4="Spanish",VLOOKUP($K80,Languages!$A$1:$G$5027,3,FALSE),IF(Declaration!$I$4="German",VLOOKUP($K80,Languages!$A$1:$G$5027,4,FALSE),IF(Declaration!$I$4="Chinese",VLOOKUP($K80,Languages!$A$1:$G$5027,5,FALSE),IF(Declaration!$I$4="Japanese",VLOOKUP($K80,Languages!$A$1:$G$5027,6,FALSE),IF(Declaration!$I$4="Portugese",VLOOKUP($K80,Languages!$A$1:$G$5027,7,FALSE)))))))))</f>
        <v>Mexico</v>
      </c>
      <c r="D80" s="224"/>
      <c r="E80" s="224"/>
      <c r="J80" s="231" t="s">
        <v>3040</v>
      </c>
      <c r="K80" s="231" t="s">
        <v>88</v>
      </c>
      <c r="L80" t="str">
        <f t="shared" si="2"/>
        <v>Chile Peppers</v>
      </c>
      <c r="M80" t="str">
        <f t="shared" si="3"/>
        <v>Chile Peppers</v>
      </c>
    </row>
    <row r="81" spans="2:13" x14ac:dyDescent="0.2">
      <c r="B81" s="113" t="str">
        <f>IF(J81="","",IF(Declaration!$I$4="English",J81,IF(Declaration!$I$4="French",VLOOKUP($J81,Languages!$A$1:$G$5027,2,FALSE),IF(Declaration!$I$4="Spanish",VLOOKUP($J81,Languages!$A$1:$G$5027,3,FALSE),IF(Declaration!$I$4="German",VLOOKUP($J81,Languages!$A$1:$G$5027,4,FALSE),IF(Declaration!$I$4="Chinese",VLOOKUP($J81,Languages!$A$1:$G$5027,5,FALSE),IF(Declaration!$I$4="Japanese",VLOOKUP($J81,Languages!$A$1:$G$5027,6,FALSE),IF(Declaration!$I$4="Portugese",VLOOKUP($J81,Languages!$A$1:$G$5027,7,FALSE)))))))))</f>
        <v>Christmas Decorations</v>
      </c>
      <c r="C81" s="113" t="str">
        <f>IF(K81="","",IF(Declaration!$I$4="English",K81,IF(Declaration!$I$4="French",VLOOKUP($K81,Languages!$A$1:$G$5027,2,FALSE),IF(Declaration!$I$4="Spanish",VLOOKUP($K81,Languages!$A$1:$G$5027,3,FALSE),IF(Declaration!$I$4="German",VLOOKUP($K81,Languages!$A$1:$G$5027,4,FALSE),IF(Declaration!$I$4="Chinese",VLOOKUP($K81,Languages!$A$1:$G$5027,5,FALSE),IF(Declaration!$I$4="Japanese",VLOOKUP($K81,Languages!$A$1:$G$5027,6,FALSE),IF(Declaration!$I$4="Portugese",VLOOKUP($K81,Languages!$A$1:$G$5027,7,FALSE)))))))))</f>
        <v>China</v>
      </c>
      <c r="D81" s="224"/>
      <c r="E81" s="224"/>
      <c r="J81" s="231" t="s">
        <v>3113</v>
      </c>
      <c r="K81" s="231" t="s">
        <v>1237</v>
      </c>
      <c r="L81" t="str">
        <f t="shared" si="2"/>
        <v>Christmas Decorations</v>
      </c>
      <c r="M81" t="str">
        <f t="shared" si="3"/>
        <v>Christmas Decorations</v>
      </c>
    </row>
    <row r="82" spans="2:13" x14ac:dyDescent="0.2">
      <c r="B82" s="113" t="str">
        <f>IF(J82="","",IF(Declaration!$I$4="English",J82,IF(Declaration!$I$4="French",VLOOKUP($J82,Languages!$A$1:$G$5027,2,FALSE),IF(Declaration!$I$4="Spanish",VLOOKUP($J82,Languages!$A$1:$G$5027,3,FALSE),IF(Declaration!$I$4="German",VLOOKUP($J82,Languages!$A$1:$G$5027,4,FALSE),IF(Declaration!$I$4="Chinese",VLOOKUP($J82,Languages!$A$1:$G$5027,5,FALSE),IF(Declaration!$I$4="Japanese",VLOOKUP($J82,Languages!$A$1:$G$5027,6,FALSE),IF(Declaration!$I$4="Portugese",VLOOKUP($J82,Languages!$A$1:$G$5027,7,FALSE)))))))))</f>
        <v>Citrus Fruits</v>
      </c>
      <c r="C82" s="113" t="str">
        <f>IF(K82="","",IF(Declaration!$I$4="English",K82,IF(Declaration!$I$4="French",VLOOKUP($K82,Languages!$A$1:$G$5027,2,FALSE),IF(Declaration!$I$4="Spanish",VLOOKUP($K82,Languages!$A$1:$G$5027,3,FALSE),IF(Declaration!$I$4="German",VLOOKUP($K82,Languages!$A$1:$G$5027,4,FALSE),IF(Declaration!$I$4="Chinese",VLOOKUP($K82,Languages!$A$1:$G$5027,5,FALSE),IF(Declaration!$I$4="Japanese",VLOOKUP($K82,Languages!$A$1:$G$5027,6,FALSE),IF(Declaration!$I$4="Portugese",VLOOKUP($K82,Languages!$A$1:$G$5027,7,FALSE)))))))))</f>
        <v>Belize</v>
      </c>
      <c r="D82" s="224"/>
      <c r="E82" s="224"/>
      <c r="J82" s="231" t="s">
        <v>3041</v>
      </c>
      <c r="K82" s="231" t="s">
        <v>27</v>
      </c>
      <c r="L82" t="str">
        <f t="shared" si="2"/>
        <v>Citrus Fruits</v>
      </c>
      <c r="M82" t="str">
        <f t="shared" si="3"/>
        <v>Citrus Fruits</v>
      </c>
    </row>
    <row r="83" spans="2:13" x14ac:dyDescent="0.2">
      <c r="B83" s="113" t="str">
        <f>IF(J83="","",IF(Declaration!$I$4="English",J83,IF(Declaration!$I$4="French",VLOOKUP($J83,Languages!$A$1:$G$5027,2,FALSE),IF(Declaration!$I$4="Spanish",VLOOKUP($J83,Languages!$A$1:$G$5027,3,FALSE),IF(Declaration!$I$4="German",VLOOKUP($J83,Languages!$A$1:$G$5027,4,FALSE),IF(Declaration!$I$4="Chinese",VLOOKUP($J83,Languages!$A$1:$G$5027,5,FALSE),IF(Declaration!$I$4="Japanese",VLOOKUP($J83,Languages!$A$1:$G$5027,6,FALSE),IF(Declaration!$I$4="Portugese",VLOOKUP($J83,Languages!$A$1:$G$5027,7,FALSE)))))))))</f>
        <v>Citrus Fruits</v>
      </c>
      <c r="C83" s="113" t="str">
        <f>IF(K83="","",IF(Declaration!$I$4="English",K83,IF(Declaration!$I$4="French",VLOOKUP($K83,Languages!$A$1:$G$5027,2,FALSE),IF(Declaration!$I$4="Spanish",VLOOKUP($K83,Languages!$A$1:$G$5027,3,FALSE),IF(Declaration!$I$4="German",VLOOKUP($K83,Languages!$A$1:$G$5027,4,FALSE),IF(Declaration!$I$4="Chinese",VLOOKUP($K83,Languages!$A$1:$G$5027,5,FALSE),IF(Declaration!$I$4="Japanese",VLOOKUP($K83,Languages!$A$1:$G$5027,6,FALSE),IF(Declaration!$I$4="Portugese",VLOOKUP($K83,Languages!$A$1:$G$5027,7,FALSE)))))))))</f>
        <v>Turkey</v>
      </c>
      <c r="D83" s="224"/>
      <c r="E83" s="224"/>
      <c r="J83" s="231" t="s">
        <v>3041</v>
      </c>
      <c r="K83" s="231" t="s">
        <v>126</v>
      </c>
      <c r="L83" t="str">
        <f t="shared" si="2"/>
        <v>Citrus Fruits</v>
      </c>
      <c r="M83" t="str">
        <f t="shared" si="3"/>
        <v>Citrus Fruits</v>
      </c>
    </row>
    <row r="84" spans="2:13" x14ac:dyDescent="0.2">
      <c r="B84" s="113" t="str">
        <f>IF(J84="","",IF(Declaration!$I$4="English",J84,IF(Declaration!$I$4="French",VLOOKUP($J84,Languages!$A$1:$G$5027,2,FALSE),IF(Declaration!$I$4="Spanish",VLOOKUP($J84,Languages!$A$1:$G$5027,3,FALSE),IF(Declaration!$I$4="German",VLOOKUP($J84,Languages!$A$1:$G$5027,4,FALSE),IF(Declaration!$I$4="Chinese",VLOOKUP($J84,Languages!$A$1:$G$5027,5,FALSE),IF(Declaration!$I$4="Japanese",VLOOKUP($J84,Languages!$A$1:$G$5027,6,FALSE),IF(Declaration!$I$4="Portugese",VLOOKUP($J84,Languages!$A$1:$G$5027,7,FALSE)))))))))</f>
        <v>Cloves</v>
      </c>
      <c r="C84" s="113" t="str">
        <f>IF(K84="","",IF(Declaration!$I$4="English",K84,IF(Declaration!$I$4="French",VLOOKUP($K84,Languages!$A$1:$G$5027,2,FALSE),IF(Declaration!$I$4="Spanish",VLOOKUP($K84,Languages!$A$1:$G$5027,3,FALSE),IF(Declaration!$I$4="German",VLOOKUP($K84,Languages!$A$1:$G$5027,4,FALSE),IF(Declaration!$I$4="Chinese",VLOOKUP($K84,Languages!$A$1:$G$5027,5,FALSE),IF(Declaration!$I$4="Japanese",VLOOKUP($K84,Languages!$A$1:$G$5027,6,FALSE),IF(Declaration!$I$4="Portugese",VLOOKUP($K84,Languages!$A$1:$G$5027,7,FALSE)))))))))</f>
        <v>Tanzania</v>
      </c>
      <c r="D84" s="224"/>
      <c r="E84" s="224"/>
      <c r="J84" s="231" t="s">
        <v>3042</v>
      </c>
      <c r="K84" s="231" t="s">
        <v>3207</v>
      </c>
      <c r="L84" t="str">
        <f t="shared" si="2"/>
        <v>Cloves</v>
      </c>
      <c r="M84" t="str">
        <f t="shared" si="3"/>
        <v>Cloves</v>
      </c>
    </row>
    <row r="85" spans="2:13" x14ac:dyDescent="0.2">
      <c r="B85" s="113" t="str">
        <f>IF(J85="","",IF(Declaration!$I$4="English",J85,IF(Declaration!$I$4="French",VLOOKUP($J85,Languages!$A$1:$G$5027,2,FALSE),IF(Declaration!$I$4="Spanish",VLOOKUP($J85,Languages!$A$1:$G$5027,3,FALSE),IF(Declaration!$I$4="German",VLOOKUP($J85,Languages!$A$1:$G$5027,4,FALSE),IF(Declaration!$I$4="Chinese",VLOOKUP($J85,Languages!$A$1:$G$5027,5,FALSE),IF(Declaration!$I$4="Japanese",VLOOKUP($J85,Languages!$A$1:$G$5027,6,FALSE),IF(Declaration!$I$4="Portugese",VLOOKUP($J85,Languages!$A$1:$G$5027,7,FALSE)))))))))</f>
        <v>Coal</v>
      </c>
      <c r="C85" s="113" t="str">
        <f>IF(K85="","",IF(Declaration!$I$4="English",K85,IF(Declaration!$I$4="French",VLOOKUP($K85,Languages!$A$1:$G$5027,2,FALSE),IF(Declaration!$I$4="Spanish",VLOOKUP($K85,Languages!$A$1:$G$5027,3,FALSE),IF(Declaration!$I$4="German",VLOOKUP($K85,Languages!$A$1:$G$5027,4,FALSE),IF(Declaration!$I$4="Chinese",VLOOKUP($K85,Languages!$A$1:$G$5027,5,FALSE),IF(Declaration!$I$4="Japanese",VLOOKUP($K85,Languages!$A$1:$G$5027,6,FALSE),IF(Declaration!$I$4="Portugese",VLOOKUP($K85,Languages!$A$1:$G$5027,7,FALSE)))))))))</f>
        <v>Afghanistan</v>
      </c>
      <c r="D85" s="224"/>
      <c r="E85" s="224"/>
      <c r="J85" s="231" t="s">
        <v>3152</v>
      </c>
      <c r="K85" s="231" t="s">
        <v>19</v>
      </c>
      <c r="L85" t="str">
        <f t="shared" si="2"/>
        <v>Coal</v>
      </c>
      <c r="M85" t="str">
        <f t="shared" si="3"/>
        <v>Coal</v>
      </c>
    </row>
    <row r="86" spans="2:13" x14ac:dyDescent="0.2">
      <c r="B86" s="113" t="str">
        <f>IF(J86="","",IF(Declaration!$I$4="English",J86,IF(Declaration!$I$4="French",VLOOKUP($J86,Languages!$A$1:$G$5027,2,FALSE),IF(Declaration!$I$4="Spanish",VLOOKUP($J86,Languages!$A$1:$G$5027,3,FALSE),IF(Declaration!$I$4="German",VLOOKUP($J86,Languages!$A$1:$G$5027,4,FALSE),IF(Declaration!$I$4="Chinese",VLOOKUP($J86,Languages!$A$1:$G$5027,5,FALSE),IF(Declaration!$I$4="Japanese",VLOOKUP($J86,Languages!$A$1:$G$5027,6,FALSE),IF(Declaration!$I$4="Portugese",VLOOKUP($J86,Languages!$A$1:$G$5027,7,FALSE)))))))))</f>
        <v>Coal</v>
      </c>
      <c r="C86" s="113" t="str">
        <f>IF(K86="","",IF(Declaration!$I$4="English",K86,IF(Declaration!$I$4="French",VLOOKUP($K86,Languages!$A$1:$G$5027,2,FALSE),IF(Declaration!$I$4="Spanish",VLOOKUP($K86,Languages!$A$1:$G$5027,3,FALSE),IF(Declaration!$I$4="German",VLOOKUP($K86,Languages!$A$1:$G$5027,4,FALSE),IF(Declaration!$I$4="Chinese",VLOOKUP($K86,Languages!$A$1:$G$5027,5,FALSE),IF(Declaration!$I$4="Japanese",VLOOKUP($K86,Languages!$A$1:$G$5027,6,FALSE),IF(Declaration!$I$4="Portugese",VLOOKUP($K86,Languages!$A$1:$G$5027,7,FALSE)))))))))</f>
        <v>China</v>
      </c>
      <c r="D86" s="224"/>
      <c r="E86" s="224"/>
      <c r="J86" s="231" t="s">
        <v>3152</v>
      </c>
      <c r="K86" s="231" t="s">
        <v>1237</v>
      </c>
      <c r="L86" t="str">
        <f t="shared" si="2"/>
        <v>Coal</v>
      </c>
      <c r="M86" t="str">
        <f t="shared" si="3"/>
        <v>Coal</v>
      </c>
    </row>
    <row r="87" spans="2:13" x14ac:dyDescent="0.2">
      <c r="B87" s="113" t="str">
        <f>IF(J87="","",IF(Declaration!$I$4="English",J87,IF(Declaration!$I$4="French",VLOOKUP($J87,Languages!$A$1:$G$5027,2,FALSE),IF(Declaration!$I$4="Spanish",VLOOKUP($J87,Languages!$A$1:$G$5027,3,FALSE),IF(Declaration!$I$4="German",VLOOKUP($J87,Languages!$A$1:$G$5027,4,FALSE),IF(Declaration!$I$4="Chinese",VLOOKUP($J87,Languages!$A$1:$G$5027,5,FALSE),IF(Declaration!$I$4="Japanese",VLOOKUP($J87,Languages!$A$1:$G$5027,6,FALSE),IF(Declaration!$I$4="Portugese",VLOOKUP($J87,Languages!$A$1:$G$5027,7,FALSE)))))))))</f>
        <v>Coal</v>
      </c>
      <c r="C87" s="113" t="str">
        <f>IF(K87="","",IF(Declaration!$I$4="English",K87,IF(Declaration!$I$4="French",VLOOKUP($K87,Languages!$A$1:$G$5027,2,FALSE),IF(Declaration!$I$4="Spanish",VLOOKUP($K87,Languages!$A$1:$G$5027,3,FALSE),IF(Declaration!$I$4="German",VLOOKUP($K87,Languages!$A$1:$G$5027,4,FALSE),IF(Declaration!$I$4="Chinese",VLOOKUP($K87,Languages!$A$1:$G$5027,5,FALSE),IF(Declaration!$I$4="Japanese",VLOOKUP($K87,Languages!$A$1:$G$5027,6,FALSE),IF(Declaration!$I$4="Portugese",VLOOKUP($K87,Languages!$A$1:$G$5027,7,FALSE)))))))))</f>
        <v>Colombia</v>
      </c>
      <c r="D87" s="224"/>
      <c r="E87" s="224"/>
      <c r="J87" s="231" t="s">
        <v>3152</v>
      </c>
      <c r="K87" s="231" t="s">
        <v>2443</v>
      </c>
      <c r="L87" t="str">
        <f t="shared" si="2"/>
        <v>Coal</v>
      </c>
      <c r="M87" t="str">
        <f t="shared" si="3"/>
        <v>Coal</v>
      </c>
    </row>
    <row r="88" spans="2:13" x14ac:dyDescent="0.2">
      <c r="B88" s="113" t="str">
        <f>IF(J88="","",IF(Declaration!$I$4="English",J88,IF(Declaration!$I$4="French",VLOOKUP($J88,Languages!$A$1:$G$5027,2,FALSE),IF(Declaration!$I$4="Spanish",VLOOKUP($J88,Languages!$A$1:$G$5027,3,FALSE),IF(Declaration!$I$4="German",VLOOKUP($J88,Languages!$A$1:$G$5027,4,FALSE),IF(Declaration!$I$4="Chinese",VLOOKUP($J88,Languages!$A$1:$G$5027,5,FALSE),IF(Declaration!$I$4="Japanese",VLOOKUP($J88,Languages!$A$1:$G$5027,6,FALSE),IF(Declaration!$I$4="Portugese",VLOOKUP($J88,Languages!$A$1:$G$5027,7,FALSE)))))))))</f>
        <v>Coal</v>
      </c>
      <c r="C88" s="113" t="str">
        <f>IF(K88="","",IF(Declaration!$I$4="English",K88,IF(Declaration!$I$4="French",VLOOKUP($K88,Languages!$A$1:$G$5027,2,FALSE),IF(Declaration!$I$4="Spanish",VLOOKUP($K88,Languages!$A$1:$G$5027,3,FALSE),IF(Declaration!$I$4="German",VLOOKUP($K88,Languages!$A$1:$G$5027,4,FALSE),IF(Declaration!$I$4="Chinese",VLOOKUP($K88,Languages!$A$1:$G$5027,5,FALSE),IF(Declaration!$I$4="Japanese",VLOOKUP($K88,Languages!$A$1:$G$5027,6,FALSE),IF(Declaration!$I$4="Portugese",VLOOKUP($K88,Languages!$A$1:$G$5027,7,FALSE)))))))))</f>
        <v>Mongolia</v>
      </c>
      <c r="D88" s="224"/>
      <c r="E88" s="224"/>
      <c r="J88" s="231" t="s">
        <v>3152</v>
      </c>
      <c r="K88" s="231" t="s">
        <v>89</v>
      </c>
      <c r="L88" t="str">
        <f t="shared" si="2"/>
        <v>Coal</v>
      </c>
      <c r="M88" t="str">
        <f t="shared" si="3"/>
        <v>Coal</v>
      </c>
    </row>
    <row r="89" spans="2:13" x14ac:dyDescent="0.2">
      <c r="B89" s="113" t="str">
        <f>IF(J89="","",IF(Declaration!$I$4="English",J89,IF(Declaration!$I$4="French",VLOOKUP($J89,Languages!$A$1:$G$5027,2,FALSE),IF(Declaration!$I$4="Spanish",VLOOKUP($J89,Languages!$A$1:$G$5027,3,FALSE),IF(Declaration!$I$4="German",VLOOKUP($J89,Languages!$A$1:$G$5027,4,FALSE),IF(Declaration!$I$4="Chinese",VLOOKUP($J89,Languages!$A$1:$G$5027,5,FALSE),IF(Declaration!$I$4="Japanese",VLOOKUP($J89,Languages!$A$1:$G$5027,6,FALSE),IF(Declaration!$I$4="Portugese",VLOOKUP($J89,Languages!$A$1:$G$5027,7,FALSE)))))))))</f>
        <v>Coal</v>
      </c>
      <c r="C89" s="113" t="str">
        <f>IF(K89="","",IF(Declaration!$I$4="English",K89,IF(Declaration!$I$4="French",VLOOKUP($K89,Languages!$A$1:$G$5027,2,FALSE),IF(Declaration!$I$4="Spanish",VLOOKUP($K89,Languages!$A$1:$G$5027,3,FALSE),IF(Declaration!$I$4="German",VLOOKUP($K89,Languages!$A$1:$G$5027,4,FALSE),IF(Declaration!$I$4="Chinese",VLOOKUP($K89,Languages!$A$1:$G$5027,5,FALSE),IF(Declaration!$I$4="Japanese",VLOOKUP($K89,Languages!$A$1:$G$5027,6,FALSE),IF(Declaration!$I$4="Portugese",VLOOKUP($K89,Languages!$A$1:$G$5027,7,FALSE)))))))))</f>
        <v>North Korea</v>
      </c>
      <c r="D89" s="224"/>
      <c r="E89" s="224"/>
      <c r="J89" s="231" t="s">
        <v>3152</v>
      </c>
      <c r="K89" s="231" t="s">
        <v>3205</v>
      </c>
      <c r="L89" t="str">
        <f t="shared" si="2"/>
        <v>Coal</v>
      </c>
      <c r="M89" t="str">
        <f t="shared" si="3"/>
        <v>Coal</v>
      </c>
    </row>
    <row r="90" spans="2:13" x14ac:dyDescent="0.2">
      <c r="B90" s="113" t="str">
        <f>IF(J90="","",IF(Declaration!$I$4="English",J90,IF(Declaration!$I$4="French",VLOOKUP($J90,Languages!$A$1:$G$5027,2,FALSE),IF(Declaration!$I$4="Spanish",VLOOKUP($J90,Languages!$A$1:$G$5027,3,FALSE),IF(Declaration!$I$4="German",VLOOKUP($J90,Languages!$A$1:$G$5027,4,FALSE),IF(Declaration!$I$4="Chinese",VLOOKUP($J90,Languages!$A$1:$G$5027,5,FALSE),IF(Declaration!$I$4="Japanese",VLOOKUP($J90,Languages!$A$1:$G$5027,6,FALSE),IF(Declaration!$I$4="Portugese",VLOOKUP($J90,Languages!$A$1:$G$5027,7,FALSE)))))))))</f>
        <v>Coal</v>
      </c>
      <c r="C90" s="113" t="str">
        <f>IF(K90="","",IF(Declaration!$I$4="English",K90,IF(Declaration!$I$4="French",VLOOKUP($K90,Languages!$A$1:$G$5027,2,FALSE),IF(Declaration!$I$4="Spanish",VLOOKUP($K90,Languages!$A$1:$G$5027,3,FALSE),IF(Declaration!$I$4="German",VLOOKUP($K90,Languages!$A$1:$G$5027,4,FALSE),IF(Declaration!$I$4="Chinese",VLOOKUP($K90,Languages!$A$1:$G$5027,5,FALSE),IF(Declaration!$I$4="Japanese",VLOOKUP($K90,Languages!$A$1:$G$5027,6,FALSE),IF(Declaration!$I$4="Portugese",VLOOKUP($K90,Languages!$A$1:$G$5027,7,FALSE)))))))))</f>
        <v>Pakistan</v>
      </c>
      <c r="D90" s="224"/>
      <c r="E90" s="224"/>
      <c r="J90" s="231" t="s">
        <v>3152</v>
      </c>
      <c r="K90" s="231" t="s">
        <v>99</v>
      </c>
      <c r="L90" t="str">
        <f t="shared" si="2"/>
        <v>Coal</v>
      </c>
      <c r="M90" t="str">
        <f t="shared" si="3"/>
        <v>Coal</v>
      </c>
    </row>
    <row r="91" spans="2:13" x14ac:dyDescent="0.2">
      <c r="B91" s="113" t="str">
        <f>IF(J91="","",IF(Declaration!$I$4="English",J91,IF(Declaration!$I$4="French",VLOOKUP($J91,Languages!$A$1:$G$5027,2,FALSE),IF(Declaration!$I$4="Spanish",VLOOKUP($J91,Languages!$A$1:$G$5027,3,FALSE),IF(Declaration!$I$4="German",VLOOKUP($J91,Languages!$A$1:$G$5027,4,FALSE),IF(Declaration!$I$4="Chinese",VLOOKUP($J91,Languages!$A$1:$G$5027,5,FALSE),IF(Declaration!$I$4="Japanese",VLOOKUP($J91,Languages!$A$1:$G$5027,6,FALSE),IF(Declaration!$I$4="Portugese",VLOOKUP($J91,Languages!$A$1:$G$5027,7,FALSE)))))))))</f>
        <v>Coal</v>
      </c>
      <c r="C91" s="113" t="str">
        <f>IF(K91="","",IF(Declaration!$I$4="English",K91,IF(Declaration!$I$4="French",VLOOKUP($K91,Languages!$A$1:$G$5027,2,FALSE),IF(Declaration!$I$4="Spanish",VLOOKUP($K91,Languages!$A$1:$G$5027,3,FALSE),IF(Declaration!$I$4="German",VLOOKUP($K91,Languages!$A$1:$G$5027,4,FALSE),IF(Declaration!$I$4="Chinese",VLOOKUP($K91,Languages!$A$1:$G$5027,5,FALSE),IF(Declaration!$I$4="Japanese",VLOOKUP($K91,Languages!$A$1:$G$5027,6,FALSE),IF(Declaration!$I$4="Portugese",VLOOKUP($K91,Languages!$A$1:$G$5027,7,FALSE)))))))))</f>
        <v>Ukraine</v>
      </c>
      <c r="D91" s="224"/>
      <c r="E91" s="224"/>
      <c r="J91" s="231" t="s">
        <v>3152</v>
      </c>
      <c r="K91" s="231" t="s">
        <v>129</v>
      </c>
      <c r="L91" t="str">
        <f t="shared" si="2"/>
        <v>Coal</v>
      </c>
      <c r="M91" t="str">
        <f t="shared" si="3"/>
        <v>Coal</v>
      </c>
    </row>
    <row r="92" spans="2:13" x14ac:dyDescent="0.2">
      <c r="B92" s="113" t="str">
        <f>IF(J92="","",IF(Declaration!$I$4="English",J92,IF(Declaration!$I$4="French",VLOOKUP($J92,Languages!$A$1:$G$5027,2,FALSE),IF(Declaration!$I$4="Spanish",VLOOKUP($J92,Languages!$A$1:$G$5027,3,FALSE),IF(Declaration!$I$4="German",VLOOKUP($J92,Languages!$A$1:$G$5027,4,FALSE),IF(Declaration!$I$4="Chinese",VLOOKUP($J92,Languages!$A$1:$G$5027,5,FALSE),IF(Declaration!$I$4="Japanese",VLOOKUP($J92,Languages!$A$1:$G$5027,6,FALSE),IF(Declaration!$I$4="Portugese",VLOOKUP($J92,Languages!$A$1:$G$5027,7,FALSE)))))))))</f>
        <v>Cobalt ore (heterogenite)</v>
      </c>
      <c r="C92" s="113" t="str">
        <f>IF(K92="","",IF(Declaration!$I$4="English",K92,IF(Declaration!$I$4="French",VLOOKUP($K92,Languages!$A$1:$G$5027,2,FALSE),IF(Declaration!$I$4="Spanish",VLOOKUP($K92,Languages!$A$1:$G$5027,3,FALSE),IF(Declaration!$I$4="German",VLOOKUP($K92,Languages!$A$1:$G$5027,4,FALSE),IF(Declaration!$I$4="Chinese",VLOOKUP($K92,Languages!$A$1:$G$5027,5,FALSE),IF(Declaration!$I$4="Japanese",VLOOKUP($K92,Languages!$A$1:$G$5027,6,FALSE),IF(Declaration!$I$4="Portugese",VLOOKUP($K92,Languages!$A$1:$G$5027,7,FALSE)))))))))</f>
        <v>Democratic Republic of the Congo</v>
      </c>
      <c r="D92" s="224"/>
      <c r="E92" s="224"/>
      <c r="J92" s="231" t="s">
        <v>3153</v>
      </c>
      <c r="K92" s="231" t="s">
        <v>3208</v>
      </c>
      <c r="L92" t="str">
        <f t="shared" si="2"/>
        <v>Cobalt ore (heterogenite)</v>
      </c>
      <c r="M92" t="str">
        <f t="shared" si="3"/>
        <v>Cobalt ore (heterogenite)</v>
      </c>
    </row>
    <row r="93" spans="2:13" x14ac:dyDescent="0.2">
      <c r="B93" s="113" t="str">
        <f>IF(J93="","",IF(Declaration!$I$4="English",J93,IF(Declaration!$I$4="French",VLOOKUP($J93,Languages!$A$1:$G$5027,2,FALSE),IF(Declaration!$I$4="Spanish",VLOOKUP($J93,Languages!$A$1:$G$5027,3,FALSE),IF(Declaration!$I$4="German",VLOOKUP($J93,Languages!$A$1:$G$5027,4,FALSE),IF(Declaration!$I$4="Chinese",VLOOKUP($J93,Languages!$A$1:$G$5027,5,FALSE),IF(Declaration!$I$4="Japanese",VLOOKUP($J93,Languages!$A$1:$G$5027,6,FALSE),IF(Declaration!$I$4="Portugese",VLOOKUP($J93,Languages!$A$1:$G$5027,7,FALSE)))))))))</f>
        <v>Coca (stimulant plant)</v>
      </c>
      <c r="C93" s="113" t="str">
        <f>IF(K93="","",IF(Declaration!$I$4="English",K93,IF(Declaration!$I$4="French",VLOOKUP($K93,Languages!$A$1:$G$5027,2,FALSE),IF(Declaration!$I$4="Spanish",VLOOKUP($K93,Languages!$A$1:$G$5027,3,FALSE),IF(Declaration!$I$4="German",VLOOKUP($K93,Languages!$A$1:$G$5027,4,FALSE),IF(Declaration!$I$4="Chinese",VLOOKUP($K93,Languages!$A$1:$G$5027,5,FALSE),IF(Declaration!$I$4="Japanese",VLOOKUP($K93,Languages!$A$1:$G$5027,6,FALSE),IF(Declaration!$I$4="Portugese",VLOOKUP($K93,Languages!$A$1:$G$5027,7,FALSE)))))))))</f>
        <v>Colombia</v>
      </c>
      <c r="D93" s="224"/>
      <c r="E93" s="224"/>
      <c r="J93" s="231" t="s">
        <v>3043</v>
      </c>
      <c r="K93" s="231" t="s">
        <v>2443</v>
      </c>
      <c r="L93" t="str">
        <f t="shared" si="2"/>
        <v>Coca (stimulant plant)</v>
      </c>
      <c r="M93" t="str">
        <f t="shared" si="3"/>
        <v>Coca (stimulant plant)</v>
      </c>
    </row>
    <row r="94" spans="2:13" x14ac:dyDescent="0.2">
      <c r="B94" s="113" t="str">
        <f>IF(J94="","",IF(Declaration!$I$4="English",J94,IF(Declaration!$I$4="French",VLOOKUP($J94,Languages!$A$1:$G$5027,2,FALSE),IF(Declaration!$I$4="Spanish",VLOOKUP($J94,Languages!$A$1:$G$5027,3,FALSE),IF(Declaration!$I$4="German",VLOOKUP($J94,Languages!$A$1:$G$5027,4,FALSE),IF(Declaration!$I$4="Chinese",VLOOKUP($J94,Languages!$A$1:$G$5027,5,FALSE),IF(Declaration!$I$4="Japanese",VLOOKUP($J94,Languages!$A$1:$G$5027,6,FALSE),IF(Declaration!$I$4="Portugese",VLOOKUP($J94,Languages!$A$1:$G$5027,7,FALSE)))))))))</f>
        <v>Coca (stimulant plant)</v>
      </c>
      <c r="C94" s="113" t="str">
        <f>IF(K94="","",IF(Declaration!$I$4="English",K94,IF(Declaration!$I$4="French",VLOOKUP($K94,Languages!$A$1:$G$5027,2,FALSE),IF(Declaration!$I$4="Spanish",VLOOKUP($K94,Languages!$A$1:$G$5027,3,FALSE),IF(Declaration!$I$4="German",VLOOKUP($K94,Languages!$A$1:$G$5027,4,FALSE),IF(Declaration!$I$4="Chinese",VLOOKUP($K94,Languages!$A$1:$G$5027,5,FALSE),IF(Declaration!$I$4="Japanese",VLOOKUP($K94,Languages!$A$1:$G$5027,6,FALSE),IF(Declaration!$I$4="Portugese",VLOOKUP($K94,Languages!$A$1:$G$5027,7,FALSE)))))))))</f>
        <v>Peru</v>
      </c>
      <c r="D94" s="224"/>
      <c r="E94" s="224"/>
      <c r="J94" s="231" t="s">
        <v>3043</v>
      </c>
      <c r="K94" s="231" t="s">
        <v>104</v>
      </c>
      <c r="L94" t="str">
        <f t="shared" si="2"/>
        <v>Coca (stimulant plant)</v>
      </c>
      <c r="M94" t="str">
        <f t="shared" si="3"/>
        <v>Coca (stimulant plant)</v>
      </c>
    </row>
    <row r="95" spans="2:13" x14ac:dyDescent="0.2">
      <c r="B95" s="113" t="str">
        <f>IF(J95="","",IF(Declaration!$I$4="English",J95,IF(Declaration!$I$4="French",VLOOKUP($J95,Languages!$A$1:$G$5027,2,FALSE),IF(Declaration!$I$4="Spanish",VLOOKUP($J95,Languages!$A$1:$G$5027,3,FALSE),IF(Declaration!$I$4="German",VLOOKUP($J95,Languages!$A$1:$G$5027,4,FALSE),IF(Declaration!$I$4="Chinese",VLOOKUP($J95,Languages!$A$1:$G$5027,5,FALSE),IF(Declaration!$I$4="Japanese",VLOOKUP($J95,Languages!$A$1:$G$5027,6,FALSE),IF(Declaration!$I$4="Portugese",VLOOKUP($J95,Languages!$A$1:$G$5027,7,FALSE)))))))))</f>
        <v>Cocoa</v>
      </c>
      <c r="C95" s="113" t="str">
        <f>IF(K95="","",IF(Declaration!$I$4="English",K95,IF(Declaration!$I$4="French",VLOOKUP($K95,Languages!$A$1:$G$5027,2,FALSE),IF(Declaration!$I$4="Spanish",VLOOKUP($K95,Languages!$A$1:$G$5027,3,FALSE),IF(Declaration!$I$4="German",VLOOKUP($K95,Languages!$A$1:$G$5027,4,FALSE),IF(Declaration!$I$4="Chinese",VLOOKUP($K95,Languages!$A$1:$G$5027,5,FALSE),IF(Declaration!$I$4="Japanese",VLOOKUP($K95,Languages!$A$1:$G$5027,6,FALSE),IF(Declaration!$I$4="Portugese",VLOOKUP($K95,Languages!$A$1:$G$5027,7,FALSE)))))))))</f>
        <v>Brazil</v>
      </c>
      <c r="D95" s="224"/>
      <c r="E95" s="224"/>
      <c r="J95" s="231" t="s">
        <v>3044</v>
      </c>
      <c r="K95" s="231" t="s">
        <v>31</v>
      </c>
      <c r="L95" t="str">
        <f t="shared" si="2"/>
        <v>Cocoa</v>
      </c>
      <c r="M95" t="str">
        <f t="shared" si="3"/>
        <v>Cocoa</v>
      </c>
    </row>
    <row r="96" spans="2:13" x14ac:dyDescent="0.2">
      <c r="B96" s="113" t="str">
        <f>IF(J96="","",IF(Declaration!$I$4="English",J96,IF(Declaration!$I$4="French",VLOOKUP($J96,Languages!$A$1:$G$5027,2,FALSE),IF(Declaration!$I$4="Spanish",VLOOKUP($J96,Languages!$A$1:$G$5027,3,FALSE),IF(Declaration!$I$4="German",VLOOKUP($J96,Languages!$A$1:$G$5027,4,FALSE),IF(Declaration!$I$4="Chinese",VLOOKUP($J96,Languages!$A$1:$G$5027,5,FALSE),IF(Declaration!$I$4="Japanese",VLOOKUP($J96,Languages!$A$1:$G$5027,6,FALSE),IF(Declaration!$I$4="Portugese",VLOOKUP($J96,Languages!$A$1:$G$5027,7,FALSE)))))))))</f>
        <v>Cocoa</v>
      </c>
      <c r="C96" s="113" t="str">
        <f>IF(K96="","",IF(Declaration!$I$4="English",K96,IF(Declaration!$I$4="French",VLOOKUP($K96,Languages!$A$1:$G$5027,2,FALSE),IF(Declaration!$I$4="Spanish",VLOOKUP($K96,Languages!$A$1:$G$5027,3,FALSE),IF(Declaration!$I$4="German",VLOOKUP($K96,Languages!$A$1:$G$5027,4,FALSE),IF(Declaration!$I$4="Chinese",VLOOKUP($K96,Languages!$A$1:$G$5027,5,FALSE),IF(Declaration!$I$4="Japanese",VLOOKUP($K96,Languages!$A$1:$G$5027,6,FALSE),IF(Declaration!$I$4="Portugese",VLOOKUP($K96,Languages!$A$1:$G$5027,7,FALSE)))))))))</f>
        <v>Cameroon</v>
      </c>
      <c r="D96" s="224"/>
      <c r="E96" s="224"/>
      <c r="J96" s="231" t="s">
        <v>3044</v>
      </c>
      <c r="K96" s="231" t="s">
        <v>37</v>
      </c>
      <c r="L96" t="str">
        <f t="shared" si="2"/>
        <v>Cocoa</v>
      </c>
      <c r="M96" t="str">
        <f t="shared" si="3"/>
        <v>Cocoa</v>
      </c>
    </row>
    <row r="97" spans="2:13" x14ac:dyDescent="0.2">
      <c r="B97" s="113" t="str">
        <f>IF(J97="","",IF(Declaration!$I$4="English",J97,IF(Declaration!$I$4="French",VLOOKUP($J97,Languages!$A$1:$G$5027,2,FALSE),IF(Declaration!$I$4="Spanish",VLOOKUP($J97,Languages!$A$1:$G$5027,3,FALSE),IF(Declaration!$I$4="German",VLOOKUP($J97,Languages!$A$1:$G$5027,4,FALSE),IF(Declaration!$I$4="Chinese",VLOOKUP($J97,Languages!$A$1:$G$5027,5,FALSE),IF(Declaration!$I$4="Japanese",VLOOKUP($J97,Languages!$A$1:$G$5027,6,FALSE),IF(Declaration!$I$4="Portugese",VLOOKUP($J97,Languages!$A$1:$G$5027,7,FALSE)))))))))</f>
        <v>Cocoa</v>
      </c>
      <c r="C97" s="113" t="str">
        <f>IF(K97="","",IF(Declaration!$I$4="English",K97,IF(Declaration!$I$4="French",VLOOKUP($K97,Languages!$A$1:$G$5027,2,FALSE),IF(Declaration!$I$4="Spanish",VLOOKUP($K97,Languages!$A$1:$G$5027,3,FALSE),IF(Declaration!$I$4="German",VLOOKUP($K97,Languages!$A$1:$G$5027,4,FALSE),IF(Declaration!$I$4="Chinese",VLOOKUP($K97,Languages!$A$1:$G$5027,5,FALSE),IF(Declaration!$I$4="Japanese",VLOOKUP($K97,Languages!$A$1:$G$5027,6,FALSE),IF(Declaration!$I$4="Portugese",VLOOKUP($K97,Languages!$A$1:$G$5027,7,FALSE)))))))))</f>
        <v>Cote d'Ivoire</v>
      </c>
      <c r="D97" s="224"/>
      <c r="E97" s="224"/>
      <c r="J97" s="231" t="s">
        <v>3044</v>
      </c>
      <c r="K97" s="231" t="s">
        <v>773</v>
      </c>
      <c r="L97" t="str">
        <f t="shared" si="2"/>
        <v>Cocoa</v>
      </c>
      <c r="M97" t="str">
        <f t="shared" si="3"/>
        <v>Cocoa</v>
      </c>
    </row>
    <row r="98" spans="2:13" x14ac:dyDescent="0.2">
      <c r="B98" s="113" t="str">
        <f>IF(J98="","",IF(Declaration!$I$4="English",J98,IF(Declaration!$I$4="French",VLOOKUP($J98,Languages!$A$1:$G$5027,2,FALSE),IF(Declaration!$I$4="Spanish",VLOOKUP($J98,Languages!$A$1:$G$5027,3,FALSE),IF(Declaration!$I$4="German",VLOOKUP($J98,Languages!$A$1:$G$5027,4,FALSE),IF(Declaration!$I$4="Chinese",VLOOKUP($J98,Languages!$A$1:$G$5027,5,FALSE),IF(Declaration!$I$4="Japanese",VLOOKUP($J98,Languages!$A$1:$G$5027,6,FALSE),IF(Declaration!$I$4="Portugese",VLOOKUP($J98,Languages!$A$1:$G$5027,7,FALSE)))))))))</f>
        <v>Cocoa</v>
      </c>
      <c r="C98" s="113" t="str">
        <f>IF(K98="","",IF(Declaration!$I$4="English",K98,IF(Declaration!$I$4="French",VLOOKUP($K98,Languages!$A$1:$G$5027,2,FALSE),IF(Declaration!$I$4="Spanish",VLOOKUP($K98,Languages!$A$1:$G$5027,3,FALSE),IF(Declaration!$I$4="German",VLOOKUP($K98,Languages!$A$1:$G$5027,4,FALSE),IF(Declaration!$I$4="Chinese",VLOOKUP($K98,Languages!$A$1:$G$5027,5,FALSE),IF(Declaration!$I$4="Japanese",VLOOKUP($K98,Languages!$A$1:$G$5027,6,FALSE),IF(Declaration!$I$4="Portugese",VLOOKUP($K98,Languages!$A$1:$G$5027,7,FALSE)))))))))</f>
        <v>Ghana</v>
      </c>
      <c r="D98" s="224"/>
      <c r="E98" s="224"/>
      <c r="J98" s="231" t="s">
        <v>3044</v>
      </c>
      <c r="K98" s="231" t="s">
        <v>56</v>
      </c>
      <c r="L98" t="str">
        <f t="shared" si="2"/>
        <v>Cocoa</v>
      </c>
      <c r="M98" t="str">
        <f t="shared" si="3"/>
        <v>Cocoa</v>
      </c>
    </row>
    <row r="99" spans="2:13" x14ac:dyDescent="0.2">
      <c r="B99" s="113" t="str">
        <f>IF(J99="","",IF(Declaration!$I$4="English",J99,IF(Declaration!$I$4="French",VLOOKUP($J99,Languages!$A$1:$G$5027,2,FALSE),IF(Declaration!$I$4="Spanish",VLOOKUP($J99,Languages!$A$1:$G$5027,3,FALSE),IF(Declaration!$I$4="German",VLOOKUP($J99,Languages!$A$1:$G$5027,4,FALSE),IF(Declaration!$I$4="Chinese",VLOOKUP($J99,Languages!$A$1:$G$5027,5,FALSE),IF(Declaration!$I$4="Japanese",VLOOKUP($J99,Languages!$A$1:$G$5027,6,FALSE),IF(Declaration!$I$4="Portugese",VLOOKUP($J99,Languages!$A$1:$G$5027,7,FALSE)))))))))</f>
        <v>Cocoa</v>
      </c>
      <c r="C99" s="113" t="str">
        <f>IF(K99="","",IF(Declaration!$I$4="English",K99,IF(Declaration!$I$4="French",VLOOKUP($K99,Languages!$A$1:$G$5027,2,FALSE),IF(Declaration!$I$4="Spanish",VLOOKUP($K99,Languages!$A$1:$G$5027,3,FALSE),IF(Declaration!$I$4="German",VLOOKUP($K99,Languages!$A$1:$G$5027,4,FALSE),IF(Declaration!$I$4="Chinese",VLOOKUP($K99,Languages!$A$1:$G$5027,5,FALSE),IF(Declaration!$I$4="Japanese",VLOOKUP($K99,Languages!$A$1:$G$5027,6,FALSE),IF(Declaration!$I$4="Portugese",VLOOKUP($K99,Languages!$A$1:$G$5027,7,FALSE)))))))))</f>
        <v>Guinea</v>
      </c>
      <c r="D99" s="224"/>
      <c r="E99" s="224"/>
      <c r="J99" s="231" t="s">
        <v>3044</v>
      </c>
      <c r="K99" s="231" t="s">
        <v>1669</v>
      </c>
      <c r="L99" t="str">
        <f t="shared" si="2"/>
        <v>Cocoa</v>
      </c>
      <c r="M99" t="str">
        <f t="shared" si="3"/>
        <v>Cocoa</v>
      </c>
    </row>
    <row r="100" spans="2:13" x14ac:dyDescent="0.2">
      <c r="B100" s="113" t="str">
        <f>IF(J100="","",IF(Declaration!$I$4="English",J100,IF(Declaration!$I$4="French",VLOOKUP($J100,Languages!$A$1:$G$5027,2,FALSE),IF(Declaration!$I$4="Spanish",VLOOKUP($J100,Languages!$A$1:$G$5027,3,FALSE),IF(Declaration!$I$4="German",VLOOKUP($J100,Languages!$A$1:$G$5027,4,FALSE),IF(Declaration!$I$4="Chinese",VLOOKUP($J100,Languages!$A$1:$G$5027,5,FALSE),IF(Declaration!$I$4="Japanese",VLOOKUP($J100,Languages!$A$1:$G$5027,6,FALSE),IF(Declaration!$I$4="Portugese",VLOOKUP($J100,Languages!$A$1:$G$5027,7,FALSE)))))))))</f>
        <v>Cocoa</v>
      </c>
      <c r="C100" s="113" t="str">
        <f>IF(K100="","",IF(Declaration!$I$4="English",K100,IF(Declaration!$I$4="French",VLOOKUP($K100,Languages!$A$1:$G$5027,2,FALSE),IF(Declaration!$I$4="Spanish",VLOOKUP($K100,Languages!$A$1:$G$5027,3,FALSE),IF(Declaration!$I$4="German",VLOOKUP($K100,Languages!$A$1:$G$5027,4,FALSE),IF(Declaration!$I$4="Chinese",VLOOKUP($K100,Languages!$A$1:$G$5027,5,FALSE),IF(Declaration!$I$4="Japanese",VLOOKUP($K100,Languages!$A$1:$G$5027,6,FALSE),IF(Declaration!$I$4="Portugese",VLOOKUP($K100,Languages!$A$1:$G$5027,7,FALSE)))))))))</f>
        <v>Nigeria</v>
      </c>
      <c r="D100" s="224"/>
      <c r="E100" s="224"/>
      <c r="J100" s="231" t="s">
        <v>3044</v>
      </c>
      <c r="K100" s="231" t="s">
        <v>97</v>
      </c>
      <c r="L100" t="str">
        <f t="shared" si="2"/>
        <v>Cocoa</v>
      </c>
      <c r="M100" t="str">
        <f t="shared" si="3"/>
        <v>Cocoa</v>
      </c>
    </row>
    <row r="101" spans="2:13" x14ac:dyDescent="0.2">
      <c r="B101" s="113" t="str">
        <f>IF(J101="","",IF(Declaration!$I$4="English",J101,IF(Declaration!$I$4="French",VLOOKUP($J101,Languages!$A$1:$G$5027,2,FALSE),IF(Declaration!$I$4="Spanish",VLOOKUP($J101,Languages!$A$1:$G$5027,3,FALSE),IF(Declaration!$I$4="German",VLOOKUP($J101,Languages!$A$1:$G$5027,4,FALSE),IF(Declaration!$I$4="Chinese",VLOOKUP($J101,Languages!$A$1:$G$5027,5,FALSE),IF(Declaration!$I$4="Japanese",VLOOKUP($J101,Languages!$A$1:$G$5027,6,FALSE),IF(Declaration!$I$4="Portugese",VLOOKUP($J101,Languages!$A$1:$G$5027,7,FALSE)))))))))</f>
        <v>Cocoa</v>
      </c>
      <c r="C101" s="113" t="str">
        <f>IF(K101="","",IF(Declaration!$I$4="English",K101,IF(Declaration!$I$4="French",VLOOKUP($K101,Languages!$A$1:$G$5027,2,FALSE),IF(Declaration!$I$4="Spanish",VLOOKUP($K101,Languages!$A$1:$G$5027,3,FALSE),IF(Declaration!$I$4="German",VLOOKUP($K101,Languages!$A$1:$G$5027,4,FALSE),IF(Declaration!$I$4="Chinese",VLOOKUP($K101,Languages!$A$1:$G$5027,5,FALSE),IF(Declaration!$I$4="Japanese",VLOOKUP($K101,Languages!$A$1:$G$5027,6,FALSE),IF(Declaration!$I$4="Portugese",VLOOKUP($K101,Languages!$A$1:$G$5027,7,FALSE)))))))))</f>
        <v>Sierra Leone</v>
      </c>
      <c r="D101" s="224"/>
      <c r="E101" s="224"/>
      <c r="J101" s="231" t="s">
        <v>3044</v>
      </c>
      <c r="K101" s="231" t="s">
        <v>109</v>
      </c>
      <c r="L101" t="str">
        <f t="shared" si="2"/>
        <v>Cocoa</v>
      </c>
      <c r="M101" t="str">
        <f t="shared" si="3"/>
        <v>Cocoa</v>
      </c>
    </row>
    <row r="102" spans="2:13" x14ac:dyDescent="0.2">
      <c r="B102" s="113" t="str">
        <f>IF(J102="","",IF(Declaration!$I$4="English",J102,IF(Declaration!$I$4="French",VLOOKUP($J102,Languages!$A$1:$G$5027,2,FALSE),IF(Declaration!$I$4="Spanish",VLOOKUP($J102,Languages!$A$1:$G$5027,3,FALSE),IF(Declaration!$I$4="German",VLOOKUP($J102,Languages!$A$1:$G$5027,4,FALSE),IF(Declaration!$I$4="Chinese",VLOOKUP($J102,Languages!$A$1:$G$5027,5,FALSE),IF(Declaration!$I$4="Japanese",VLOOKUP($J102,Languages!$A$1:$G$5027,6,FALSE),IF(Declaration!$I$4="Portugese",VLOOKUP($J102,Languages!$A$1:$G$5027,7,FALSE)))))))))</f>
        <v>Coconuts</v>
      </c>
      <c r="C102" s="113" t="str">
        <f>IF(K102="","",IF(Declaration!$I$4="English",K102,IF(Declaration!$I$4="French",VLOOKUP($K102,Languages!$A$1:$G$5027,2,FALSE),IF(Declaration!$I$4="Spanish",VLOOKUP($K102,Languages!$A$1:$G$5027,3,FALSE),IF(Declaration!$I$4="German",VLOOKUP($K102,Languages!$A$1:$G$5027,4,FALSE),IF(Declaration!$I$4="Chinese",VLOOKUP($K102,Languages!$A$1:$G$5027,5,FALSE),IF(Declaration!$I$4="Japanese",VLOOKUP($K102,Languages!$A$1:$G$5027,6,FALSE),IF(Declaration!$I$4="Portugese",VLOOKUP($K102,Languages!$A$1:$G$5027,7,FALSE)))))))))</f>
        <v>Philippines</v>
      </c>
      <c r="D102" s="224"/>
      <c r="E102" s="224"/>
      <c r="J102" s="231" t="s">
        <v>3045</v>
      </c>
      <c r="K102" s="231" t="s">
        <v>2462</v>
      </c>
      <c r="L102" t="str">
        <f t="shared" si="2"/>
        <v>Coconuts</v>
      </c>
      <c r="M102" t="str">
        <f t="shared" si="3"/>
        <v>Coconuts</v>
      </c>
    </row>
    <row r="103" spans="2:13" x14ac:dyDescent="0.2">
      <c r="B103" s="113" t="str">
        <f>IF(J103="","",IF(Declaration!$I$4="English",J103,IF(Declaration!$I$4="French",VLOOKUP($J103,Languages!$A$1:$G$5027,2,FALSE),IF(Declaration!$I$4="Spanish",VLOOKUP($J103,Languages!$A$1:$G$5027,3,FALSE),IF(Declaration!$I$4="German",VLOOKUP($J103,Languages!$A$1:$G$5027,4,FALSE),IF(Declaration!$I$4="Chinese",VLOOKUP($J103,Languages!$A$1:$G$5027,5,FALSE),IF(Declaration!$I$4="Japanese",VLOOKUP($J103,Languages!$A$1:$G$5027,6,FALSE),IF(Declaration!$I$4="Portugese",VLOOKUP($J103,Languages!$A$1:$G$5027,7,FALSE)))))))))</f>
        <v>Coffee</v>
      </c>
      <c r="C103" s="113" t="str">
        <f>IF(K103="","",IF(Declaration!$I$4="English",K103,IF(Declaration!$I$4="French",VLOOKUP($K103,Languages!$A$1:$G$5027,2,FALSE),IF(Declaration!$I$4="Spanish",VLOOKUP($K103,Languages!$A$1:$G$5027,3,FALSE),IF(Declaration!$I$4="German",VLOOKUP($K103,Languages!$A$1:$G$5027,4,FALSE),IF(Declaration!$I$4="Chinese",VLOOKUP($K103,Languages!$A$1:$G$5027,5,FALSE),IF(Declaration!$I$4="Japanese",VLOOKUP($K103,Languages!$A$1:$G$5027,6,FALSE),IF(Declaration!$I$4="Portugese",VLOOKUP($K103,Languages!$A$1:$G$5027,7,FALSE)))))))))</f>
        <v>Brazil</v>
      </c>
      <c r="D103" s="224"/>
      <c r="E103" s="224"/>
      <c r="J103" s="231" t="s">
        <v>3046</v>
      </c>
      <c r="K103" s="231" t="s">
        <v>31</v>
      </c>
      <c r="L103" t="str">
        <f t="shared" si="2"/>
        <v>Coffee</v>
      </c>
      <c r="M103" t="str">
        <f t="shared" si="3"/>
        <v>Coffee</v>
      </c>
    </row>
    <row r="104" spans="2:13" x14ac:dyDescent="0.2">
      <c r="B104" s="113" t="str">
        <f>IF(J104="","",IF(Declaration!$I$4="English",J104,IF(Declaration!$I$4="French",VLOOKUP($J104,Languages!$A$1:$G$5027,2,FALSE),IF(Declaration!$I$4="Spanish",VLOOKUP($J104,Languages!$A$1:$G$5027,3,FALSE),IF(Declaration!$I$4="German",VLOOKUP($J104,Languages!$A$1:$G$5027,4,FALSE),IF(Declaration!$I$4="Chinese",VLOOKUP($J104,Languages!$A$1:$G$5027,5,FALSE),IF(Declaration!$I$4="Japanese",VLOOKUP($J104,Languages!$A$1:$G$5027,6,FALSE),IF(Declaration!$I$4="Portugese",VLOOKUP($J104,Languages!$A$1:$G$5027,7,FALSE)))))))))</f>
        <v>Coffee</v>
      </c>
      <c r="C104" s="113" t="str">
        <f>IF(K104="","",IF(Declaration!$I$4="English",K104,IF(Declaration!$I$4="French",VLOOKUP($K104,Languages!$A$1:$G$5027,2,FALSE),IF(Declaration!$I$4="Spanish",VLOOKUP($K104,Languages!$A$1:$G$5027,3,FALSE),IF(Declaration!$I$4="German",VLOOKUP($K104,Languages!$A$1:$G$5027,4,FALSE),IF(Declaration!$I$4="Chinese",VLOOKUP($K104,Languages!$A$1:$G$5027,5,FALSE),IF(Declaration!$I$4="Japanese",VLOOKUP($K104,Languages!$A$1:$G$5027,6,FALSE),IF(Declaration!$I$4="Portugese",VLOOKUP($K104,Languages!$A$1:$G$5027,7,FALSE)))))))))</f>
        <v>Colombia</v>
      </c>
      <c r="D104" s="224"/>
      <c r="E104" s="224"/>
      <c r="J104" s="231" t="s">
        <v>3046</v>
      </c>
      <c r="K104" s="231" t="s">
        <v>2443</v>
      </c>
      <c r="L104" t="str">
        <f t="shared" si="2"/>
        <v>Coffee</v>
      </c>
      <c r="M104" t="str">
        <f t="shared" si="3"/>
        <v>Coffee</v>
      </c>
    </row>
    <row r="105" spans="2:13" x14ac:dyDescent="0.2">
      <c r="B105" s="113" t="str">
        <f>IF(J105="","",IF(Declaration!$I$4="English",J105,IF(Declaration!$I$4="French",VLOOKUP($J105,Languages!$A$1:$G$5027,2,FALSE),IF(Declaration!$I$4="Spanish",VLOOKUP($J105,Languages!$A$1:$G$5027,3,FALSE),IF(Declaration!$I$4="German",VLOOKUP($J105,Languages!$A$1:$G$5027,4,FALSE),IF(Declaration!$I$4="Chinese",VLOOKUP($J105,Languages!$A$1:$G$5027,5,FALSE),IF(Declaration!$I$4="Japanese",VLOOKUP($J105,Languages!$A$1:$G$5027,6,FALSE),IF(Declaration!$I$4="Portugese",VLOOKUP($J105,Languages!$A$1:$G$5027,7,FALSE)))))))))</f>
        <v>Coffee</v>
      </c>
      <c r="C105" s="113" t="str">
        <f>IF(K105="","",IF(Declaration!$I$4="English",K105,IF(Declaration!$I$4="French",VLOOKUP($K105,Languages!$A$1:$G$5027,2,FALSE),IF(Declaration!$I$4="Spanish",VLOOKUP($K105,Languages!$A$1:$G$5027,3,FALSE),IF(Declaration!$I$4="German",VLOOKUP($K105,Languages!$A$1:$G$5027,4,FALSE),IF(Declaration!$I$4="Chinese",VLOOKUP($K105,Languages!$A$1:$G$5027,5,FALSE),IF(Declaration!$I$4="Japanese",VLOOKUP($K105,Languages!$A$1:$G$5027,6,FALSE),IF(Declaration!$I$4="Portugese",VLOOKUP($K105,Languages!$A$1:$G$5027,7,FALSE)))))))))</f>
        <v>Costa Rica</v>
      </c>
      <c r="D105" s="224"/>
      <c r="E105" s="224"/>
      <c r="J105" s="231" t="s">
        <v>3046</v>
      </c>
      <c r="K105" s="231" t="s">
        <v>41</v>
      </c>
      <c r="L105" t="str">
        <f t="shared" si="2"/>
        <v>Coffee</v>
      </c>
      <c r="M105" t="str">
        <f t="shared" si="3"/>
        <v>Coffee</v>
      </c>
    </row>
    <row r="106" spans="2:13" x14ac:dyDescent="0.2">
      <c r="B106" s="113" t="str">
        <f>IF(J106="","",IF(Declaration!$I$4="English",J106,IF(Declaration!$I$4="French",VLOOKUP($J106,Languages!$A$1:$G$5027,2,FALSE),IF(Declaration!$I$4="Spanish",VLOOKUP($J106,Languages!$A$1:$G$5027,3,FALSE),IF(Declaration!$I$4="German",VLOOKUP($J106,Languages!$A$1:$G$5027,4,FALSE),IF(Declaration!$I$4="Chinese",VLOOKUP($J106,Languages!$A$1:$G$5027,5,FALSE),IF(Declaration!$I$4="Japanese",VLOOKUP($J106,Languages!$A$1:$G$5027,6,FALSE),IF(Declaration!$I$4="Portugese",VLOOKUP($J106,Languages!$A$1:$G$5027,7,FALSE)))))))))</f>
        <v>Coffee</v>
      </c>
      <c r="C106" s="113" t="str">
        <f>IF(K106="","",IF(Declaration!$I$4="English",K106,IF(Declaration!$I$4="French",VLOOKUP($K106,Languages!$A$1:$G$5027,2,FALSE),IF(Declaration!$I$4="Spanish",VLOOKUP($K106,Languages!$A$1:$G$5027,3,FALSE),IF(Declaration!$I$4="German",VLOOKUP($K106,Languages!$A$1:$G$5027,4,FALSE),IF(Declaration!$I$4="Chinese",VLOOKUP($K106,Languages!$A$1:$G$5027,5,FALSE),IF(Declaration!$I$4="Japanese",VLOOKUP($K106,Languages!$A$1:$G$5027,6,FALSE),IF(Declaration!$I$4="Portugese",VLOOKUP($K106,Languages!$A$1:$G$5027,7,FALSE)))))))))</f>
        <v>Cote d'Ivoire</v>
      </c>
      <c r="D106" s="224"/>
      <c r="E106" s="224"/>
      <c r="J106" s="231" t="s">
        <v>3046</v>
      </c>
      <c r="K106" s="231" t="s">
        <v>773</v>
      </c>
      <c r="L106" t="str">
        <f t="shared" si="2"/>
        <v>Coffee</v>
      </c>
      <c r="M106" t="str">
        <f t="shared" si="3"/>
        <v>Coffee</v>
      </c>
    </row>
    <row r="107" spans="2:13" x14ac:dyDescent="0.2">
      <c r="B107" s="113" t="str">
        <f>IF(J107="","",IF(Declaration!$I$4="English",J107,IF(Declaration!$I$4="French",VLOOKUP($J107,Languages!$A$1:$G$5027,2,FALSE),IF(Declaration!$I$4="Spanish",VLOOKUP($J107,Languages!$A$1:$G$5027,3,FALSE),IF(Declaration!$I$4="German",VLOOKUP($J107,Languages!$A$1:$G$5027,4,FALSE),IF(Declaration!$I$4="Chinese",VLOOKUP($J107,Languages!$A$1:$G$5027,5,FALSE),IF(Declaration!$I$4="Japanese",VLOOKUP($J107,Languages!$A$1:$G$5027,6,FALSE),IF(Declaration!$I$4="Portugese",VLOOKUP($J107,Languages!$A$1:$G$5027,7,FALSE)))))))))</f>
        <v>Coffee</v>
      </c>
      <c r="C107" s="113" t="str">
        <f>IF(K107="","",IF(Declaration!$I$4="English",K107,IF(Declaration!$I$4="French",VLOOKUP($K107,Languages!$A$1:$G$5027,2,FALSE),IF(Declaration!$I$4="Spanish",VLOOKUP($K107,Languages!$A$1:$G$5027,3,FALSE),IF(Declaration!$I$4="German",VLOOKUP($K107,Languages!$A$1:$G$5027,4,FALSE),IF(Declaration!$I$4="Chinese",VLOOKUP($K107,Languages!$A$1:$G$5027,5,FALSE),IF(Declaration!$I$4="Japanese",VLOOKUP($K107,Languages!$A$1:$G$5027,6,FALSE),IF(Declaration!$I$4="Portugese",VLOOKUP($K107,Languages!$A$1:$G$5027,7,FALSE)))))))))</f>
        <v>Dominican Republic</v>
      </c>
      <c r="D107" s="224"/>
      <c r="E107" s="224"/>
      <c r="J107" s="231" t="s">
        <v>3046</v>
      </c>
      <c r="K107" s="231" t="s">
        <v>46</v>
      </c>
      <c r="L107" t="str">
        <f t="shared" si="2"/>
        <v>Coffee</v>
      </c>
      <c r="M107" t="str">
        <f t="shared" si="3"/>
        <v>Coffee</v>
      </c>
    </row>
    <row r="108" spans="2:13" x14ac:dyDescent="0.2">
      <c r="B108" s="113" t="str">
        <f>IF(J108="","",IF(Declaration!$I$4="English",J108,IF(Declaration!$I$4="French",VLOOKUP($J108,Languages!$A$1:$G$5027,2,FALSE),IF(Declaration!$I$4="Spanish",VLOOKUP($J108,Languages!$A$1:$G$5027,3,FALSE),IF(Declaration!$I$4="German",VLOOKUP($J108,Languages!$A$1:$G$5027,4,FALSE),IF(Declaration!$I$4="Chinese",VLOOKUP($J108,Languages!$A$1:$G$5027,5,FALSE),IF(Declaration!$I$4="Japanese",VLOOKUP($J108,Languages!$A$1:$G$5027,6,FALSE),IF(Declaration!$I$4="Portugese",VLOOKUP($J108,Languages!$A$1:$G$5027,7,FALSE)))))))))</f>
        <v>Coffee</v>
      </c>
      <c r="C108" s="113" t="str">
        <f>IF(K108="","",IF(Declaration!$I$4="English",K108,IF(Declaration!$I$4="French",VLOOKUP($K108,Languages!$A$1:$G$5027,2,FALSE),IF(Declaration!$I$4="Spanish",VLOOKUP($K108,Languages!$A$1:$G$5027,3,FALSE),IF(Declaration!$I$4="German",VLOOKUP($K108,Languages!$A$1:$G$5027,4,FALSE),IF(Declaration!$I$4="Chinese",VLOOKUP($K108,Languages!$A$1:$G$5027,5,FALSE),IF(Declaration!$I$4="Japanese",VLOOKUP($K108,Languages!$A$1:$G$5027,6,FALSE),IF(Declaration!$I$4="Portugese",VLOOKUP($K108,Languages!$A$1:$G$5027,7,FALSE)))))))))</f>
        <v>El Salvador</v>
      </c>
      <c r="D108" s="224"/>
      <c r="E108" s="224"/>
      <c r="J108" s="231" t="s">
        <v>3046</v>
      </c>
      <c r="K108" s="231" t="s">
        <v>49</v>
      </c>
      <c r="L108" t="str">
        <f t="shared" si="2"/>
        <v>Coffee</v>
      </c>
      <c r="M108" t="str">
        <f t="shared" si="3"/>
        <v>Coffee</v>
      </c>
    </row>
    <row r="109" spans="2:13" x14ac:dyDescent="0.2">
      <c r="B109" s="113" t="str">
        <f>IF(J109="","",IF(Declaration!$I$4="English",J109,IF(Declaration!$I$4="French",VLOOKUP($J109,Languages!$A$1:$G$5027,2,FALSE),IF(Declaration!$I$4="Spanish",VLOOKUP($J109,Languages!$A$1:$G$5027,3,FALSE),IF(Declaration!$I$4="German",VLOOKUP($J109,Languages!$A$1:$G$5027,4,FALSE),IF(Declaration!$I$4="Chinese",VLOOKUP($J109,Languages!$A$1:$G$5027,5,FALSE),IF(Declaration!$I$4="Japanese",VLOOKUP($J109,Languages!$A$1:$G$5027,6,FALSE),IF(Declaration!$I$4="Portugese",VLOOKUP($J109,Languages!$A$1:$G$5027,7,FALSE)))))))))</f>
        <v>Coffee</v>
      </c>
      <c r="C109" s="113" t="str">
        <f>IF(K109="","",IF(Declaration!$I$4="English",K109,IF(Declaration!$I$4="French",VLOOKUP($K109,Languages!$A$1:$G$5027,2,FALSE),IF(Declaration!$I$4="Spanish",VLOOKUP($K109,Languages!$A$1:$G$5027,3,FALSE),IF(Declaration!$I$4="German",VLOOKUP($K109,Languages!$A$1:$G$5027,4,FALSE),IF(Declaration!$I$4="Chinese",VLOOKUP($K109,Languages!$A$1:$G$5027,5,FALSE),IF(Declaration!$I$4="Japanese",VLOOKUP($K109,Languages!$A$1:$G$5027,6,FALSE),IF(Declaration!$I$4="Portugese",VLOOKUP($K109,Languages!$A$1:$G$5027,7,FALSE)))))))))</f>
        <v>Guatemala</v>
      </c>
      <c r="D109" s="224"/>
      <c r="E109" s="224"/>
      <c r="J109" s="231" t="s">
        <v>3046</v>
      </c>
      <c r="K109" s="231" t="s">
        <v>58</v>
      </c>
      <c r="L109" t="str">
        <f t="shared" si="2"/>
        <v>Coffee</v>
      </c>
      <c r="M109" t="str">
        <f t="shared" si="3"/>
        <v>Coffee</v>
      </c>
    </row>
    <row r="110" spans="2:13" x14ac:dyDescent="0.2">
      <c r="B110" s="113" t="str">
        <f>IF(J110="","",IF(Declaration!$I$4="English",J110,IF(Declaration!$I$4="French",VLOOKUP($J110,Languages!$A$1:$G$5027,2,FALSE),IF(Declaration!$I$4="Spanish",VLOOKUP($J110,Languages!$A$1:$G$5027,3,FALSE),IF(Declaration!$I$4="German",VLOOKUP($J110,Languages!$A$1:$G$5027,4,FALSE),IF(Declaration!$I$4="Chinese",VLOOKUP($J110,Languages!$A$1:$G$5027,5,FALSE),IF(Declaration!$I$4="Japanese",VLOOKUP($J110,Languages!$A$1:$G$5027,6,FALSE),IF(Declaration!$I$4="Portugese",VLOOKUP($J110,Languages!$A$1:$G$5027,7,FALSE)))))))))</f>
        <v>Coffee</v>
      </c>
      <c r="C110" s="113" t="str">
        <f>IF(K110="","",IF(Declaration!$I$4="English",K110,IF(Declaration!$I$4="French",VLOOKUP($K110,Languages!$A$1:$G$5027,2,FALSE),IF(Declaration!$I$4="Spanish",VLOOKUP($K110,Languages!$A$1:$G$5027,3,FALSE),IF(Declaration!$I$4="German",VLOOKUP($K110,Languages!$A$1:$G$5027,4,FALSE),IF(Declaration!$I$4="Chinese",VLOOKUP($K110,Languages!$A$1:$G$5027,5,FALSE),IF(Declaration!$I$4="Japanese",VLOOKUP($K110,Languages!$A$1:$G$5027,6,FALSE),IF(Declaration!$I$4="Portugese",VLOOKUP($K110,Languages!$A$1:$G$5027,7,FALSE)))))))))</f>
        <v>Guinea</v>
      </c>
      <c r="D110" s="224"/>
      <c r="E110" s="224"/>
      <c r="J110" s="231" t="s">
        <v>3046</v>
      </c>
      <c r="K110" s="231" t="s">
        <v>1669</v>
      </c>
      <c r="L110" t="str">
        <f t="shared" si="2"/>
        <v>Coffee</v>
      </c>
      <c r="M110" t="str">
        <f t="shared" si="3"/>
        <v>Coffee</v>
      </c>
    </row>
    <row r="111" spans="2:13" x14ac:dyDescent="0.2">
      <c r="B111" s="113" t="str">
        <f>IF(J111="","",IF(Declaration!$I$4="English",J111,IF(Declaration!$I$4="French",VLOOKUP($J111,Languages!$A$1:$G$5027,2,FALSE),IF(Declaration!$I$4="Spanish",VLOOKUP($J111,Languages!$A$1:$G$5027,3,FALSE),IF(Declaration!$I$4="German",VLOOKUP($J111,Languages!$A$1:$G$5027,4,FALSE),IF(Declaration!$I$4="Chinese",VLOOKUP($J111,Languages!$A$1:$G$5027,5,FALSE),IF(Declaration!$I$4="Japanese",VLOOKUP($J111,Languages!$A$1:$G$5027,6,FALSE),IF(Declaration!$I$4="Portugese",VLOOKUP($J111,Languages!$A$1:$G$5027,7,FALSE)))))))))</f>
        <v>Coffee</v>
      </c>
      <c r="C111" s="113" t="str">
        <f>IF(K111="","",IF(Declaration!$I$4="English",K111,IF(Declaration!$I$4="French",VLOOKUP($K111,Languages!$A$1:$G$5027,2,FALSE),IF(Declaration!$I$4="Spanish",VLOOKUP($K111,Languages!$A$1:$G$5027,3,FALSE),IF(Declaration!$I$4="German",VLOOKUP($K111,Languages!$A$1:$G$5027,4,FALSE),IF(Declaration!$I$4="Chinese",VLOOKUP($K111,Languages!$A$1:$G$5027,5,FALSE),IF(Declaration!$I$4="Japanese",VLOOKUP($K111,Languages!$A$1:$G$5027,6,FALSE),IF(Declaration!$I$4="Portugese",VLOOKUP($K111,Languages!$A$1:$G$5027,7,FALSE)))))))))</f>
        <v>Honduras</v>
      </c>
      <c r="D111" s="224"/>
      <c r="E111" s="224"/>
      <c r="J111" s="231" t="s">
        <v>3046</v>
      </c>
      <c r="K111" s="231" t="s">
        <v>61</v>
      </c>
      <c r="L111" t="str">
        <f t="shared" si="2"/>
        <v>Coffee</v>
      </c>
      <c r="M111" t="str">
        <f t="shared" si="3"/>
        <v>Coffee</v>
      </c>
    </row>
    <row r="112" spans="2:13" x14ac:dyDescent="0.2">
      <c r="B112" s="113" t="str">
        <f>IF(J112="","",IF(Declaration!$I$4="English",J112,IF(Declaration!$I$4="French",VLOOKUP($J112,Languages!$A$1:$G$5027,2,FALSE),IF(Declaration!$I$4="Spanish",VLOOKUP($J112,Languages!$A$1:$G$5027,3,FALSE),IF(Declaration!$I$4="German",VLOOKUP($J112,Languages!$A$1:$G$5027,4,FALSE),IF(Declaration!$I$4="Chinese",VLOOKUP($J112,Languages!$A$1:$G$5027,5,FALSE),IF(Declaration!$I$4="Japanese",VLOOKUP($J112,Languages!$A$1:$G$5027,6,FALSE),IF(Declaration!$I$4="Portugese",VLOOKUP($J112,Languages!$A$1:$G$5027,7,FALSE)))))))))</f>
        <v>Coffee</v>
      </c>
      <c r="C112" s="113" t="str">
        <f>IF(K112="","",IF(Declaration!$I$4="English",K112,IF(Declaration!$I$4="French",VLOOKUP($K112,Languages!$A$1:$G$5027,2,FALSE),IF(Declaration!$I$4="Spanish",VLOOKUP($K112,Languages!$A$1:$G$5027,3,FALSE),IF(Declaration!$I$4="German",VLOOKUP($K112,Languages!$A$1:$G$5027,4,FALSE),IF(Declaration!$I$4="Chinese",VLOOKUP($K112,Languages!$A$1:$G$5027,5,FALSE),IF(Declaration!$I$4="Japanese",VLOOKUP($K112,Languages!$A$1:$G$5027,6,FALSE),IF(Declaration!$I$4="Portugese",VLOOKUP($K112,Languages!$A$1:$G$5027,7,FALSE)))))))))</f>
        <v>Kenya</v>
      </c>
      <c r="D112" s="224"/>
      <c r="E112" s="224"/>
      <c r="J112" s="231" t="s">
        <v>3046</v>
      </c>
      <c r="K112" s="231" t="s">
        <v>70</v>
      </c>
      <c r="L112" t="str">
        <f t="shared" si="2"/>
        <v>Coffee</v>
      </c>
      <c r="M112" t="str">
        <f t="shared" si="3"/>
        <v>Coffee</v>
      </c>
    </row>
    <row r="113" spans="2:13" x14ac:dyDescent="0.2">
      <c r="B113" s="113" t="str">
        <f>IF(J113="","",IF(Declaration!$I$4="English",J113,IF(Declaration!$I$4="French",VLOOKUP($J113,Languages!$A$1:$G$5027,2,FALSE),IF(Declaration!$I$4="Spanish",VLOOKUP($J113,Languages!$A$1:$G$5027,3,FALSE),IF(Declaration!$I$4="German",VLOOKUP($J113,Languages!$A$1:$G$5027,4,FALSE),IF(Declaration!$I$4="Chinese",VLOOKUP($J113,Languages!$A$1:$G$5027,5,FALSE),IF(Declaration!$I$4="Japanese",VLOOKUP($J113,Languages!$A$1:$G$5027,6,FALSE),IF(Declaration!$I$4="Portugese",VLOOKUP($J113,Languages!$A$1:$G$5027,7,FALSE)))))))))</f>
        <v>Coffee</v>
      </c>
      <c r="C113" s="113" t="str">
        <f>IF(K113="","",IF(Declaration!$I$4="English",K113,IF(Declaration!$I$4="French",VLOOKUP($K113,Languages!$A$1:$G$5027,2,FALSE),IF(Declaration!$I$4="Spanish",VLOOKUP($K113,Languages!$A$1:$G$5027,3,FALSE),IF(Declaration!$I$4="German",VLOOKUP($K113,Languages!$A$1:$G$5027,4,FALSE),IF(Declaration!$I$4="Chinese",VLOOKUP($K113,Languages!$A$1:$G$5027,5,FALSE),IF(Declaration!$I$4="Japanese",VLOOKUP($K113,Languages!$A$1:$G$5027,6,FALSE),IF(Declaration!$I$4="Portugese",VLOOKUP($K113,Languages!$A$1:$G$5027,7,FALSE)))))))))</f>
        <v>Mexico</v>
      </c>
      <c r="D113" s="224"/>
      <c r="E113" s="224"/>
      <c r="J113" s="231" t="s">
        <v>3046</v>
      </c>
      <c r="K113" s="231" t="s">
        <v>88</v>
      </c>
      <c r="L113" t="str">
        <f t="shared" si="2"/>
        <v>Coffee</v>
      </c>
      <c r="M113" t="str">
        <f t="shared" si="3"/>
        <v>Coffee</v>
      </c>
    </row>
    <row r="114" spans="2:13" x14ac:dyDescent="0.2">
      <c r="B114" s="113" t="str">
        <f>IF(J114="","",IF(Declaration!$I$4="English",J114,IF(Declaration!$I$4="French",VLOOKUP($J114,Languages!$A$1:$G$5027,2,FALSE),IF(Declaration!$I$4="Spanish",VLOOKUP($J114,Languages!$A$1:$G$5027,3,FALSE),IF(Declaration!$I$4="German",VLOOKUP($J114,Languages!$A$1:$G$5027,4,FALSE),IF(Declaration!$I$4="Chinese",VLOOKUP($J114,Languages!$A$1:$G$5027,5,FALSE),IF(Declaration!$I$4="Japanese",VLOOKUP($J114,Languages!$A$1:$G$5027,6,FALSE),IF(Declaration!$I$4="Portugese",VLOOKUP($J114,Languages!$A$1:$G$5027,7,FALSE)))))))))</f>
        <v>Coffee</v>
      </c>
      <c r="C114" s="113" t="str">
        <f>IF(K114="","",IF(Declaration!$I$4="English",K114,IF(Declaration!$I$4="French",VLOOKUP($K114,Languages!$A$1:$G$5027,2,FALSE),IF(Declaration!$I$4="Spanish",VLOOKUP($K114,Languages!$A$1:$G$5027,3,FALSE),IF(Declaration!$I$4="German",VLOOKUP($K114,Languages!$A$1:$G$5027,4,FALSE),IF(Declaration!$I$4="Chinese",VLOOKUP($K114,Languages!$A$1:$G$5027,5,FALSE),IF(Declaration!$I$4="Japanese",VLOOKUP($K114,Languages!$A$1:$G$5027,6,FALSE),IF(Declaration!$I$4="Portugese",VLOOKUP($K114,Languages!$A$1:$G$5027,7,FALSE)))))))))</f>
        <v>Nicaragua</v>
      </c>
      <c r="D114" s="224"/>
      <c r="E114" s="224"/>
      <c r="J114" s="231" t="s">
        <v>3046</v>
      </c>
      <c r="K114" s="231" t="s">
        <v>95</v>
      </c>
      <c r="L114" t="str">
        <f t="shared" si="2"/>
        <v>Coffee</v>
      </c>
      <c r="M114" t="str">
        <f t="shared" si="3"/>
        <v>Coffee</v>
      </c>
    </row>
    <row r="115" spans="2:13" x14ac:dyDescent="0.2">
      <c r="B115" s="113" t="str">
        <f>IF(J115="","",IF(Declaration!$I$4="English",J115,IF(Declaration!$I$4="French",VLOOKUP($J115,Languages!$A$1:$G$5027,2,FALSE),IF(Declaration!$I$4="Spanish",VLOOKUP($J115,Languages!$A$1:$G$5027,3,FALSE),IF(Declaration!$I$4="German",VLOOKUP($J115,Languages!$A$1:$G$5027,4,FALSE),IF(Declaration!$I$4="Chinese",VLOOKUP($J115,Languages!$A$1:$G$5027,5,FALSE),IF(Declaration!$I$4="Japanese",VLOOKUP($J115,Languages!$A$1:$G$5027,6,FALSE),IF(Declaration!$I$4="Portugese",VLOOKUP($J115,Languages!$A$1:$G$5027,7,FALSE)))))))))</f>
        <v>Coffee</v>
      </c>
      <c r="C115" s="113" t="str">
        <f>IF(K115="","",IF(Declaration!$I$4="English",K115,IF(Declaration!$I$4="French",VLOOKUP($K115,Languages!$A$1:$G$5027,2,FALSE),IF(Declaration!$I$4="Spanish",VLOOKUP($K115,Languages!$A$1:$G$5027,3,FALSE),IF(Declaration!$I$4="German",VLOOKUP($K115,Languages!$A$1:$G$5027,4,FALSE),IF(Declaration!$I$4="Chinese",VLOOKUP($K115,Languages!$A$1:$G$5027,5,FALSE),IF(Declaration!$I$4="Japanese",VLOOKUP($K115,Languages!$A$1:$G$5027,6,FALSE),IF(Declaration!$I$4="Portugese",VLOOKUP($K115,Languages!$A$1:$G$5027,7,FALSE)))))))))</f>
        <v>Panama</v>
      </c>
      <c r="D115" s="224"/>
      <c r="E115" s="224"/>
      <c r="J115" s="231" t="s">
        <v>3046</v>
      </c>
      <c r="K115" s="231" t="s">
        <v>101</v>
      </c>
      <c r="L115" t="str">
        <f t="shared" si="2"/>
        <v>Coffee</v>
      </c>
      <c r="M115" t="str">
        <f t="shared" si="3"/>
        <v>Coffee</v>
      </c>
    </row>
    <row r="116" spans="2:13" x14ac:dyDescent="0.2">
      <c r="B116" s="113" t="str">
        <f>IF(J116="","",IF(Declaration!$I$4="English",J116,IF(Declaration!$I$4="French",VLOOKUP($J116,Languages!$A$1:$G$5027,2,FALSE),IF(Declaration!$I$4="Spanish",VLOOKUP($J116,Languages!$A$1:$G$5027,3,FALSE),IF(Declaration!$I$4="German",VLOOKUP($J116,Languages!$A$1:$G$5027,4,FALSE),IF(Declaration!$I$4="Chinese",VLOOKUP($J116,Languages!$A$1:$G$5027,5,FALSE),IF(Declaration!$I$4="Japanese",VLOOKUP($J116,Languages!$A$1:$G$5027,6,FALSE),IF(Declaration!$I$4="Portugese",VLOOKUP($J116,Languages!$A$1:$G$5027,7,FALSE)))))))))</f>
        <v>Coffee</v>
      </c>
      <c r="C116" s="113" t="str">
        <f>IF(K116="","",IF(Declaration!$I$4="English",K116,IF(Declaration!$I$4="French",VLOOKUP($K116,Languages!$A$1:$G$5027,2,FALSE),IF(Declaration!$I$4="Spanish",VLOOKUP($K116,Languages!$A$1:$G$5027,3,FALSE),IF(Declaration!$I$4="German",VLOOKUP($K116,Languages!$A$1:$G$5027,4,FALSE),IF(Declaration!$I$4="Chinese",VLOOKUP($K116,Languages!$A$1:$G$5027,5,FALSE),IF(Declaration!$I$4="Japanese",VLOOKUP($K116,Languages!$A$1:$G$5027,6,FALSE),IF(Declaration!$I$4="Portugese",VLOOKUP($K116,Languages!$A$1:$G$5027,7,FALSE)))))))))</f>
        <v>Sierra Leone</v>
      </c>
      <c r="D116" s="224"/>
      <c r="E116" s="224"/>
      <c r="J116" s="231" t="s">
        <v>3046</v>
      </c>
      <c r="K116" s="231" t="s">
        <v>109</v>
      </c>
      <c r="L116" t="str">
        <f t="shared" si="2"/>
        <v>Coffee</v>
      </c>
      <c r="M116" t="str">
        <f t="shared" si="3"/>
        <v>Coffee</v>
      </c>
    </row>
    <row r="117" spans="2:13" x14ac:dyDescent="0.2">
      <c r="B117" s="113" t="str">
        <f>IF(J117="","",IF(Declaration!$I$4="English",J117,IF(Declaration!$I$4="French",VLOOKUP($J117,Languages!$A$1:$G$5027,2,FALSE),IF(Declaration!$I$4="Spanish",VLOOKUP($J117,Languages!$A$1:$G$5027,3,FALSE),IF(Declaration!$I$4="German",VLOOKUP($J117,Languages!$A$1:$G$5027,4,FALSE),IF(Declaration!$I$4="Chinese",VLOOKUP($J117,Languages!$A$1:$G$5027,5,FALSE),IF(Declaration!$I$4="Japanese",VLOOKUP($J117,Languages!$A$1:$G$5027,6,FALSE),IF(Declaration!$I$4="Portugese",VLOOKUP($J117,Languages!$A$1:$G$5027,7,FALSE)))))))))</f>
        <v>Coffee</v>
      </c>
      <c r="C117" s="113" t="str">
        <f>IF(K117="","",IF(Declaration!$I$4="English",K117,IF(Declaration!$I$4="French",VLOOKUP($K117,Languages!$A$1:$G$5027,2,FALSE),IF(Declaration!$I$4="Spanish",VLOOKUP($K117,Languages!$A$1:$G$5027,3,FALSE),IF(Declaration!$I$4="German",VLOOKUP($K117,Languages!$A$1:$G$5027,4,FALSE),IF(Declaration!$I$4="Chinese",VLOOKUP($K117,Languages!$A$1:$G$5027,5,FALSE),IF(Declaration!$I$4="Japanese",VLOOKUP($K117,Languages!$A$1:$G$5027,6,FALSE),IF(Declaration!$I$4="Portugese",VLOOKUP($K117,Languages!$A$1:$G$5027,7,FALSE)))))))))</f>
        <v>Tanzania</v>
      </c>
      <c r="D117" s="224"/>
      <c r="E117" s="224"/>
      <c r="J117" s="231" t="s">
        <v>3046</v>
      </c>
      <c r="K117" s="231" t="s">
        <v>3207</v>
      </c>
      <c r="L117" t="str">
        <f t="shared" si="2"/>
        <v>Coffee</v>
      </c>
      <c r="M117" t="str">
        <f t="shared" si="3"/>
        <v>Coffee</v>
      </c>
    </row>
    <row r="118" spans="2:13" x14ac:dyDescent="0.2">
      <c r="B118" s="113" t="str">
        <f>IF(J118="","",IF(Declaration!$I$4="English",J118,IF(Declaration!$I$4="French",VLOOKUP($J118,Languages!$A$1:$G$5027,2,FALSE),IF(Declaration!$I$4="Spanish",VLOOKUP($J118,Languages!$A$1:$G$5027,3,FALSE),IF(Declaration!$I$4="German",VLOOKUP($J118,Languages!$A$1:$G$5027,4,FALSE),IF(Declaration!$I$4="Chinese",VLOOKUP($J118,Languages!$A$1:$G$5027,5,FALSE),IF(Declaration!$I$4="Japanese",VLOOKUP($J118,Languages!$A$1:$G$5027,6,FALSE),IF(Declaration!$I$4="Portugese",VLOOKUP($J118,Languages!$A$1:$G$5027,7,FALSE)))))))))</f>
        <v>Coffee</v>
      </c>
      <c r="C118" s="113" t="str">
        <f>IF(K118="","",IF(Declaration!$I$4="English",K118,IF(Declaration!$I$4="French",VLOOKUP($K118,Languages!$A$1:$G$5027,2,FALSE),IF(Declaration!$I$4="Spanish",VLOOKUP($K118,Languages!$A$1:$G$5027,3,FALSE),IF(Declaration!$I$4="German",VLOOKUP($K118,Languages!$A$1:$G$5027,4,FALSE),IF(Declaration!$I$4="Chinese",VLOOKUP($K118,Languages!$A$1:$G$5027,5,FALSE),IF(Declaration!$I$4="Japanese",VLOOKUP($K118,Languages!$A$1:$G$5027,6,FALSE),IF(Declaration!$I$4="Portugese",VLOOKUP($K118,Languages!$A$1:$G$5027,7,FALSE)))))))))</f>
        <v>Uganda</v>
      </c>
      <c r="D118" s="224"/>
      <c r="E118" s="224"/>
      <c r="J118" s="231" t="s">
        <v>3046</v>
      </c>
      <c r="K118" s="231" t="s">
        <v>128</v>
      </c>
      <c r="L118" t="str">
        <f t="shared" si="2"/>
        <v>Coffee</v>
      </c>
      <c r="M118" t="str">
        <f t="shared" si="3"/>
        <v>Coffee</v>
      </c>
    </row>
    <row r="119" spans="2:13" x14ac:dyDescent="0.2">
      <c r="B119" s="113" t="str">
        <f>IF(J119="","",IF(Declaration!$I$4="English",J119,IF(Declaration!$I$4="French",VLOOKUP($J119,Languages!$A$1:$G$5027,2,FALSE),IF(Declaration!$I$4="Spanish",VLOOKUP($J119,Languages!$A$1:$G$5027,3,FALSE),IF(Declaration!$I$4="German",VLOOKUP($J119,Languages!$A$1:$G$5027,4,FALSE),IF(Declaration!$I$4="Chinese",VLOOKUP($J119,Languages!$A$1:$G$5027,5,FALSE),IF(Declaration!$I$4="Japanese",VLOOKUP($J119,Languages!$A$1:$G$5027,6,FALSE),IF(Declaration!$I$4="Portugese",VLOOKUP($J119,Languages!$A$1:$G$5027,7,FALSE)))))))))</f>
        <v>Coffee</v>
      </c>
      <c r="C119" s="113" t="str">
        <f>IF(K119="","",IF(Declaration!$I$4="English",K119,IF(Declaration!$I$4="French",VLOOKUP($K119,Languages!$A$1:$G$5027,2,FALSE),IF(Declaration!$I$4="Spanish",VLOOKUP($K119,Languages!$A$1:$G$5027,3,FALSE),IF(Declaration!$I$4="German",VLOOKUP($K119,Languages!$A$1:$G$5027,4,FALSE),IF(Declaration!$I$4="Chinese",VLOOKUP($K119,Languages!$A$1:$G$5027,5,FALSE),IF(Declaration!$I$4="Japanese",VLOOKUP($K119,Languages!$A$1:$G$5027,6,FALSE),IF(Declaration!$I$4="Portugese",VLOOKUP($K119,Languages!$A$1:$G$5027,7,FALSE)))))))))</f>
        <v>Vietnam</v>
      </c>
      <c r="D119" s="224"/>
      <c r="E119" s="224"/>
      <c r="J119" s="231" t="s">
        <v>3046</v>
      </c>
      <c r="K119" s="231" t="s">
        <v>133</v>
      </c>
      <c r="L119" t="str">
        <f t="shared" si="2"/>
        <v>Coffee</v>
      </c>
      <c r="M119" t="str">
        <f t="shared" si="3"/>
        <v>Coffee</v>
      </c>
    </row>
    <row r="120" spans="2:13" x14ac:dyDescent="0.2">
      <c r="B120" s="113" t="str">
        <f>IF(J120="","",IF(Declaration!$I$4="English",J120,IF(Declaration!$I$4="French",VLOOKUP($J120,Languages!$A$1:$G$5027,2,FALSE),IF(Declaration!$I$4="Spanish",VLOOKUP($J120,Languages!$A$1:$G$5027,3,FALSE),IF(Declaration!$I$4="German",VLOOKUP($J120,Languages!$A$1:$G$5027,4,FALSE),IF(Declaration!$I$4="Chinese",VLOOKUP($J120,Languages!$A$1:$G$5027,5,FALSE),IF(Declaration!$I$4="Japanese",VLOOKUP($J120,Languages!$A$1:$G$5027,6,FALSE),IF(Declaration!$I$4="Portugese",VLOOKUP($J120,Languages!$A$1:$G$5027,7,FALSE)))))))))</f>
        <v>Copper</v>
      </c>
      <c r="C120" s="113" t="str">
        <f>IF(K120="","",IF(Declaration!$I$4="English",K120,IF(Declaration!$I$4="French",VLOOKUP($K120,Languages!$A$1:$G$5027,2,FALSE),IF(Declaration!$I$4="Spanish",VLOOKUP($K120,Languages!$A$1:$G$5027,3,FALSE),IF(Declaration!$I$4="German",VLOOKUP($K120,Languages!$A$1:$G$5027,4,FALSE),IF(Declaration!$I$4="Chinese",VLOOKUP($K120,Languages!$A$1:$G$5027,5,FALSE),IF(Declaration!$I$4="Japanese",VLOOKUP($K120,Languages!$A$1:$G$5027,6,FALSE),IF(Declaration!$I$4="Portugese",VLOOKUP($K120,Languages!$A$1:$G$5027,7,FALSE)))))))))</f>
        <v>Democratic Republic of the Congo</v>
      </c>
      <c r="D120" s="224"/>
      <c r="E120" s="224"/>
      <c r="J120" s="231" t="s">
        <v>3154</v>
      </c>
      <c r="K120" s="231" t="s">
        <v>3208</v>
      </c>
      <c r="L120" t="str">
        <f t="shared" si="2"/>
        <v>Copper</v>
      </c>
      <c r="M120" t="str">
        <f t="shared" si="3"/>
        <v>Copper</v>
      </c>
    </row>
    <row r="121" spans="2:13" x14ac:dyDescent="0.2">
      <c r="B121" s="113" t="str">
        <f>IF(J121="","",IF(Declaration!$I$4="English",J121,IF(Declaration!$I$4="French",VLOOKUP($J121,Languages!$A$1:$G$5027,2,FALSE),IF(Declaration!$I$4="Spanish",VLOOKUP($J121,Languages!$A$1:$G$5027,3,FALSE),IF(Declaration!$I$4="German",VLOOKUP($J121,Languages!$A$1:$G$5027,4,FALSE),IF(Declaration!$I$4="Chinese",VLOOKUP($J121,Languages!$A$1:$G$5027,5,FALSE),IF(Declaration!$I$4="Japanese",VLOOKUP($J121,Languages!$A$1:$G$5027,6,FALSE),IF(Declaration!$I$4="Portugese",VLOOKUP($J121,Languages!$A$1:$G$5027,7,FALSE)))))))))</f>
        <v>Corn</v>
      </c>
      <c r="C121" s="113" t="str">
        <f>IF(K121="","",IF(Declaration!$I$4="English",K121,IF(Declaration!$I$4="French",VLOOKUP($K121,Languages!$A$1:$G$5027,2,FALSE),IF(Declaration!$I$4="Spanish",VLOOKUP($K121,Languages!$A$1:$G$5027,3,FALSE),IF(Declaration!$I$4="German",VLOOKUP($K121,Languages!$A$1:$G$5027,4,FALSE),IF(Declaration!$I$4="Chinese",VLOOKUP($K121,Languages!$A$1:$G$5027,5,FALSE),IF(Declaration!$I$4="Japanese",VLOOKUP($K121,Languages!$A$1:$G$5027,6,FALSE),IF(Declaration!$I$4="Portugese",VLOOKUP($K121,Languages!$A$1:$G$5027,7,FALSE)))))))))</f>
        <v>Bolivia</v>
      </c>
      <c r="D121" s="224"/>
      <c r="E121" s="224"/>
      <c r="J121" s="231" t="s">
        <v>3047</v>
      </c>
      <c r="K121" s="231" t="s">
        <v>3203</v>
      </c>
      <c r="L121" t="str">
        <f t="shared" si="2"/>
        <v>Corn</v>
      </c>
      <c r="M121" t="str">
        <f t="shared" si="3"/>
        <v>Corn</v>
      </c>
    </row>
    <row r="122" spans="2:13" x14ac:dyDescent="0.2">
      <c r="B122" s="113" t="str">
        <f>IF(J122="","",IF(Declaration!$I$4="English",J122,IF(Declaration!$I$4="French",VLOOKUP($J122,Languages!$A$1:$G$5027,2,FALSE),IF(Declaration!$I$4="Spanish",VLOOKUP($J122,Languages!$A$1:$G$5027,3,FALSE),IF(Declaration!$I$4="German",VLOOKUP($J122,Languages!$A$1:$G$5027,4,FALSE),IF(Declaration!$I$4="Chinese",VLOOKUP($J122,Languages!$A$1:$G$5027,5,FALSE),IF(Declaration!$I$4="Japanese",VLOOKUP($J122,Languages!$A$1:$G$5027,6,FALSE),IF(Declaration!$I$4="Portugese",VLOOKUP($J122,Languages!$A$1:$G$5027,7,FALSE)))))))))</f>
        <v>Corn</v>
      </c>
      <c r="C122" s="113" t="str">
        <f>IF(K122="","",IF(Declaration!$I$4="English",K122,IF(Declaration!$I$4="French",VLOOKUP($K122,Languages!$A$1:$G$5027,2,FALSE),IF(Declaration!$I$4="Spanish",VLOOKUP($K122,Languages!$A$1:$G$5027,3,FALSE),IF(Declaration!$I$4="German",VLOOKUP($K122,Languages!$A$1:$G$5027,4,FALSE),IF(Declaration!$I$4="Chinese",VLOOKUP($K122,Languages!$A$1:$G$5027,5,FALSE),IF(Declaration!$I$4="Japanese",VLOOKUP($K122,Languages!$A$1:$G$5027,6,FALSE),IF(Declaration!$I$4="Portugese",VLOOKUP($K122,Languages!$A$1:$G$5027,7,FALSE)))))))))</f>
        <v>Brazil</v>
      </c>
      <c r="D122" s="224"/>
      <c r="E122" s="224"/>
      <c r="J122" s="231" t="s">
        <v>3047</v>
      </c>
      <c r="K122" s="231" t="s">
        <v>31</v>
      </c>
      <c r="L122" t="str">
        <f t="shared" si="2"/>
        <v>Corn</v>
      </c>
      <c r="M122" t="str">
        <f t="shared" si="3"/>
        <v>Corn</v>
      </c>
    </row>
    <row r="123" spans="2:13" x14ac:dyDescent="0.2">
      <c r="B123" s="113" t="str">
        <f>IF(J123="","",IF(Declaration!$I$4="English",J123,IF(Declaration!$I$4="French",VLOOKUP($J123,Languages!$A$1:$G$5027,2,FALSE),IF(Declaration!$I$4="Spanish",VLOOKUP($J123,Languages!$A$1:$G$5027,3,FALSE),IF(Declaration!$I$4="German",VLOOKUP($J123,Languages!$A$1:$G$5027,4,FALSE),IF(Declaration!$I$4="Chinese",VLOOKUP($J123,Languages!$A$1:$G$5027,5,FALSE),IF(Declaration!$I$4="Japanese",VLOOKUP($J123,Languages!$A$1:$G$5027,6,FALSE),IF(Declaration!$I$4="Portugese",VLOOKUP($J123,Languages!$A$1:$G$5027,7,FALSE)))))))))</f>
        <v>Corn</v>
      </c>
      <c r="C123" s="113" t="str">
        <f>IF(K123="","",IF(Declaration!$I$4="English",K123,IF(Declaration!$I$4="French",VLOOKUP($K123,Languages!$A$1:$G$5027,2,FALSE),IF(Declaration!$I$4="Spanish",VLOOKUP($K123,Languages!$A$1:$G$5027,3,FALSE),IF(Declaration!$I$4="German",VLOOKUP($K123,Languages!$A$1:$G$5027,4,FALSE),IF(Declaration!$I$4="Chinese",VLOOKUP($K123,Languages!$A$1:$G$5027,5,FALSE),IF(Declaration!$I$4="Japanese",VLOOKUP($K123,Languages!$A$1:$G$5027,6,FALSE),IF(Declaration!$I$4="Portugese",VLOOKUP($K123,Languages!$A$1:$G$5027,7,FALSE)))))))))</f>
        <v>Guatemala</v>
      </c>
      <c r="D123" s="224"/>
      <c r="E123" s="224"/>
      <c r="J123" s="231" t="s">
        <v>3047</v>
      </c>
      <c r="K123" s="231" t="s">
        <v>58</v>
      </c>
      <c r="L123" t="str">
        <f t="shared" si="2"/>
        <v>Corn</v>
      </c>
      <c r="M123" t="str">
        <f t="shared" si="3"/>
        <v>Corn</v>
      </c>
    </row>
    <row r="124" spans="2:13" x14ac:dyDescent="0.2">
      <c r="B124" s="113" t="str">
        <f>IF(J124="","",IF(Declaration!$I$4="English",J124,IF(Declaration!$I$4="French",VLOOKUP($J124,Languages!$A$1:$G$5027,2,FALSE),IF(Declaration!$I$4="Spanish",VLOOKUP($J124,Languages!$A$1:$G$5027,3,FALSE),IF(Declaration!$I$4="German",VLOOKUP($J124,Languages!$A$1:$G$5027,4,FALSE),IF(Declaration!$I$4="Chinese",VLOOKUP($J124,Languages!$A$1:$G$5027,5,FALSE),IF(Declaration!$I$4="Japanese",VLOOKUP($J124,Languages!$A$1:$G$5027,6,FALSE),IF(Declaration!$I$4="Portugese",VLOOKUP($J124,Languages!$A$1:$G$5027,7,FALSE)))))))))</f>
        <v>Corn</v>
      </c>
      <c r="C124" s="113" t="str">
        <f>IF(K124="","",IF(Declaration!$I$4="English",K124,IF(Declaration!$I$4="French",VLOOKUP($K124,Languages!$A$1:$G$5027,2,FALSE),IF(Declaration!$I$4="Spanish",VLOOKUP($K124,Languages!$A$1:$G$5027,3,FALSE),IF(Declaration!$I$4="German",VLOOKUP($K124,Languages!$A$1:$G$5027,4,FALSE),IF(Declaration!$I$4="Chinese",VLOOKUP($K124,Languages!$A$1:$G$5027,5,FALSE),IF(Declaration!$I$4="Japanese",VLOOKUP($K124,Languages!$A$1:$G$5027,6,FALSE),IF(Declaration!$I$4="Portugese",VLOOKUP($K124,Languages!$A$1:$G$5027,7,FALSE)))))))))</f>
        <v>Paraguay</v>
      </c>
      <c r="D124" s="224"/>
      <c r="E124" s="224"/>
      <c r="J124" s="231" t="s">
        <v>3047</v>
      </c>
      <c r="K124" s="231" t="s">
        <v>103</v>
      </c>
      <c r="L124" t="str">
        <f t="shared" si="2"/>
        <v>Corn</v>
      </c>
      <c r="M124" t="str">
        <f t="shared" si="3"/>
        <v>Corn</v>
      </c>
    </row>
    <row r="125" spans="2:13" x14ac:dyDescent="0.2">
      <c r="B125" s="113" t="str">
        <f>IF(J125="","",IF(Declaration!$I$4="English",J125,IF(Declaration!$I$4="French",VLOOKUP($J125,Languages!$A$1:$G$5027,2,FALSE),IF(Declaration!$I$4="Spanish",VLOOKUP($J125,Languages!$A$1:$G$5027,3,FALSE),IF(Declaration!$I$4="German",VLOOKUP($J125,Languages!$A$1:$G$5027,4,FALSE),IF(Declaration!$I$4="Chinese",VLOOKUP($J125,Languages!$A$1:$G$5027,5,FALSE),IF(Declaration!$I$4="Japanese",VLOOKUP($J125,Languages!$A$1:$G$5027,6,FALSE),IF(Declaration!$I$4="Portugese",VLOOKUP($J125,Languages!$A$1:$G$5027,7,FALSE)))))))))</f>
        <v>Corn</v>
      </c>
      <c r="C125" s="113" t="str">
        <f>IF(K125="","",IF(Declaration!$I$4="English",K125,IF(Declaration!$I$4="French",VLOOKUP($K125,Languages!$A$1:$G$5027,2,FALSE),IF(Declaration!$I$4="Spanish",VLOOKUP($K125,Languages!$A$1:$G$5027,3,FALSE),IF(Declaration!$I$4="German",VLOOKUP($K125,Languages!$A$1:$G$5027,4,FALSE),IF(Declaration!$I$4="Chinese",VLOOKUP($K125,Languages!$A$1:$G$5027,5,FALSE),IF(Declaration!$I$4="Japanese",VLOOKUP($K125,Languages!$A$1:$G$5027,6,FALSE),IF(Declaration!$I$4="Portugese",VLOOKUP($K125,Languages!$A$1:$G$5027,7,FALSE)))))))))</f>
        <v>Philippines</v>
      </c>
      <c r="D125" s="224"/>
      <c r="E125" s="224"/>
      <c r="J125" s="231" t="s">
        <v>3047</v>
      </c>
      <c r="K125" s="231" t="s">
        <v>2462</v>
      </c>
      <c r="L125" t="str">
        <f t="shared" si="2"/>
        <v>Corn</v>
      </c>
      <c r="M125" t="str">
        <f t="shared" si="3"/>
        <v>Corn</v>
      </c>
    </row>
    <row r="126" spans="2:13" x14ac:dyDescent="0.2">
      <c r="B126" s="113" t="str">
        <f>IF(J126="","",IF(Declaration!$I$4="English",J126,IF(Declaration!$I$4="French",VLOOKUP($J126,Languages!$A$1:$G$5027,2,FALSE),IF(Declaration!$I$4="Spanish",VLOOKUP($J126,Languages!$A$1:$G$5027,3,FALSE),IF(Declaration!$I$4="German",VLOOKUP($J126,Languages!$A$1:$G$5027,4,FALSE),IF(Declaration!$I$4="Chinese",VLOOKUP($J126,Languages!$A$1:$G$5027,5,FALSE),IF(Declaration!$I$4="Japanese",VLOOKUP($J126,Languages!$A$1:$G$5027,6,FALSE),IF(Declaration!$I$4="Portugese",VLOOKUP($J126,Languages!$A$1:$G$5027,7,FALSE)))))))))</f>
        <v>Cotton</v>
      </c>
      <c r="C126" s="113" t="str">
        <f>IF(K126="","",IF(Declaration!$I$4="English",K126,IF(Declaration!$I$4="French",VLOOKUP($K126,Languages!$A$1:$G$5027,2,FALSE),IF(Declaration!$I$4="Spanish",VLOOKUP($K126,Languages!$A$1:$G$5027,3,FALSE),IF(Declaration!$I$4="German",VLOOKUP($K126,Languages!$A$1:$G$5027,4,FALSE),IF(Declaration!$I$4="Chinese",VLOOKUP($K126,Languages!$A$1:$G$5027,5,FALSE),IF(Declaration!$I$4="Japanese",VLOOKUP($K126,Languages!$A$1:$G$5027,6,FALSE),IF(Declaration!$I$4="Portugese",VLOOKUP($K126,Languages!$A$1:$G$5027,7,FALSE)))))))))</f>
        <v>Argentina</v>
      </c>
      <c r="D126" s="224"/>
      <c r="E126" s="224"/>
      <c r="J126" s="231" t="s">
        <v>3048</v>
      </c>
      <c r="K126" s="231" t="s">
        <v>2435</v>
      </c>
      <c r="L126" t="str">
        <f t="shared" si="2"/>
        <v>Cotton</v>
      </c>
      <c r="M126" t="str">
        <f t="shared" si="3"/>
        <v>Cotton</v>
      </c>
    </row>
    <row r="127" spans="2:13" x14ac:dyDescent="0.2">
      <c r="B127" s="113" t="str">
        <f>IF(J127="","",IF(Declaration!$I$4="English",J127,IF(Declaration!$I$4="French",VLOOKUP($J127,Languages!$A$1:$G$5027,2,FALSE),IF(Declaration!$I$4="Spanish",VLOOKUP($J127,Languages!$A$1:$G$5027,3,FALSE),IF(Declaration!$I$4="German",VLOOKUP($J127,Languages!$A$1:$G$5027,4,FALSE),IF(Declaration!$I$4="Chinese",VLOOKUP($J127,Languages!$A$1:$G$5027,5,FALSE),IF(Declaration!$I$4="Japanese",VLOOKUP($J127,Languages!$A$1:$G$5027,6,FALSE),IF(Declaration!$I$4="Portugese",VLOOKUP($J127,Languages!$A$1:$G$5027,7,FALSE)))))))))</f>
        <v>Cotton</v>
      </c>
      <c r="C127" s="113" t="str">
        <f>IF(K127="","",IF(Declaration!$I$4="English",K127,IF(Declaration!$I$4="French",VLOOKUP($K127,Languages!$A$1:$G$5027,2,FALSE),IF(Declaration!$I$4="Spanish",VLOOKUP($K127,Languages!$A$1:$G$5027,3,FALSE),IF(Declaration!$I$4="German",VLOOKUP($K127,Languages!$A$1:$G$5027,4,FALSE),IF(Declaration!$I$4="Chinese",VLOOKUP($K127,Languages!$A$1:$G$5027,5,FALSE),IF(Declaration!$I$4="Japanese",VLOOKUP($K127,Languages!$A$1:$G$5027,6,FALSE),IF(Declaration!$I$4="Portugese",VLOOKUP($K127,Languages!$A$1:$G$5027,7,FALSE)))))))))</f>
        <v>Azerbaijan</v>
      </c>
      <c r="D127" s="224"/>
      <c r="E127" s="224"/>
      <c r="J127" s="231" t="s">
        <v>3048</v>
      </c>
      <c r="K127" s="231" t="s">
        <v>23</v>
      </c>
      <c r="L127" t="str">
        <f t="shared" si="2"/>
        <v>Cotton</v>
      </c>
      <c r="M127" t="str">
        <f t="shared" si="3"/>
        <v>Cotton</v>
      </c>
    </row>
    <row r="128" spans="2:13" x14ac:dyDescent="0.2">
      <c r="B128" s="113" t="str">
        <f>IF(J128="","",IF(Declaration!$I$4="English",J128,IF(Declaration!$I$4="French",VLOOKUP($J128,Languages!$A$1:$G$5027,2,FALSE),IF(Declaration!$I$4="Spanish",VLOOKUP($J128,Languages!$A$1:$G$5027,3,FALSE),IF(Declaration!$I$4="German",VLOOKUP($J128,Languages!$A$1:$G$5027,4,FALSE),IF(Declaration!$I$4="Chinese",VLOOKUP($J128,Languages!$A$1:$G$5027,5,FALSE),IF(Declaration!$I$4="Japanese",VLOOKUP($J128,Languages!$A$1:$G$5027,6,FALSE),IF(Declaration!$I$4="Portugese",VLOOKUP($J128,Languages!$A$1:$G$5027,7,FALSE)))))))))</f>
        <v>Cotton</v>
      </c>
      <c r="C128" s="113" t="str">
        <f>IF(K128="","",IF(Declaration!$I$4="English",K128,IF(Declaration!$I$4="French",VLOOKUP($K128,Languages!$A$1:$G$5027,2,FALSE),IF(Declaration!$I$4="Spanish",VLOOKUP($K128,Languages!$A$1:$G$5027,3,FALSE),IF(Declaration!$I$4="German",VLOOKUP($K128,Languages!$A$1:$G$5027,4,FALSE),IF(Declaration!$I$4="Chinese",VLOOKUP($K128,Languages!$A$1:$G$5027,5,FALSE),IF(Declaration!$I$4="Japanese",VLOOKUP($K128,Languages!$A$1:$G$5027,6,FALSE),IF(Declaration!$I$4="Portugese",VLOOKUP($K128,Languages!$A$1:$G$5027,7,FALSE)))))))))</f>
        <v>Benin</v>
      </c>
      <c r="D128" s="224"/>
      <c r="E128" s="224"/>
      <c r="J128" s="231" t="s">
        <v>3048</v>
      </c>
      <c r="K128" s="231" t="s">
        <v>28</v>
      </c>
      <c r="L128" t="str">
        <f t="shared" si="2"/>
        <v>Cotton</v>
      </c>
      <c r="M128" t="str">
        <f t="shared" si="3"/>
        <v>Cotton</v>
      </c>
    </row>
    <row r="129" spans="2:13" x14ac:dyDescent="0.2">
      <c r="B129" s="113" t="str">
        <f>IF(J129="","",IF(Declaration!$I$4="English",J129,IF(Declaration!$I$4="French",VLOOKUP($J129,Languages!$A$1:$G$5027,2,FALSE),IF(Declaration!$I$4="Spanish",VLOOKUP($J129,Languages!$A$1:$G$5027,3,FALSE),IF(Declaration!$I$4="German",VLOOKUP($J129,Languages!$A$1:$G$5027,4,FALSE),IF(Declaration!$I$4="Chinese",VLOOKUP($J129,Languages!$A$1:$G$5027,5,FALSE),IF(Declaration!$I$4="Japanese",VLOOKUP($J129,Languages!$A$1:$G$5027,6,FALSE),IF(Declaration!$I$4="Portugese",VLOOKUP($J129,Languages!$A$1:$G$5027,7,FALSE)))))))))</f>
        <v>Cotton</v>
      </c>
      <c r="C129" s="113" t="str">
        <f>IF(K129="","",IF(Declaration!$I$4="English",K129,IF(Declaration!$I$4="French",VLOOKUP($K129,Languages!$A$1:$G$5027,2,FALSE),IF(Declaration!$I$4="Spanish",VLOOKUP($K129,Languages!$A$1:$G$5027,3,FALSE),IF(Declaration!$I$4="German",VLOOKUP($K129,Languages!$A$1:$G$5027,4,FALSE),IF(Declaration!$I$4="Chinese",VLOOKUP($K129,Languages!$A$1:$G$5027,5,FALSE),IF(Declaration!$I$4="Japanese",VLOOKUP($K129,Languages!$A$1:$G$5027,6,FALSE),IF(Declaration!$I$4="Portugese",VLOOKUP($K129,Languages!$A$1:$G$5027,7,FALSE)))))))))</f>
        <v>Brazil</v>
      </c>
      <c r="D129" s="224"/>
      <c r="E129" s="224"/>
      <c r="J129" s="231" t="s">
        <v>3048</v>
      </c>
      <c r="K129" s="231" t="s">
        <v>31</v>
      </c>
      <c r="L129" t="str">
        <f t="shared" si="2"/>
        <v>Cotton</v>
      </c>
      <c r="M129" t="str">
        <f t="shared" si="3"/>
        <v>Cotton</v>
      </c>
    </row>
    <row r="130" spans="2:13" x14ac:dyDescent="0.2">
      <c r="B130" s="113" t="str">
        <f>IF(J130="","",IF(Declaration!$I$4="English",J130,IF(Declaration!$I$4="French",VLOOKUP($J130,Languages!$A$1:$G$5027,2,FALSE),IF(Declaration!$I$4="Spanish",VLOOKUP($J130,Languages!$A$1:$G$5027,3,FALSE),IF(Declaration!$I$4="German",VLOOKUP($J130,Languages!$A$1:$G$5027,4,FALSE),IF(Declaration!$I$4="Chinese",VLOOKUP($J130,Languages!$A$1:$G$5027,5,FALSE),IF(Declaration!$I$4="Japanese",VLOOKUP($J130,Languages!$A$1:$G$5027,6,FALSE),IF(Declaration!$I$4="Portugese",VLOOKUP($J130,Languages!$A$1:$G$5027,7,FALSE)))))))))</f>
        <v>Cotton</v>
      </c>
      <c r="C130" s="113" t="str">
        <f>IF(K130="","",IF(Declaration!$I$4="English",K130,IF(Declaration!$I$4="French",VLOOKUP($K130,Languages!$A$1:$G$5027,2,FALSE),IF(Declaration!$I$4="Spanish",VLOOKUP($K130,Languages!$A$1:$G$5027,3,FALSE),IF(Declaration!$I$4="German",VLOOKUP($K130,Languages!$A$1:$G$5027,4,FALSE),IF(Declaration!$I$4="Chinese",VLOOKUP($K130,Languages!$A$1:$G$5027,5,FALSE),IF(Declaration!$I$4="Japanese",VLOOKUP($K130,Languages!$A$1:$G$5027,6,FALSE),IF(Declaration!$I$4="Portugese",VLOOKUP($K130,Languages!$A$1:$G$5027,7,FALSE)))))))))</f>
        <v>Burkina Faso</v>
      </c>
      <c r="D130" s="224"/>
      <c r="E130" s="224"/>
      <c r="J130" s="231" t="s">
        <v>3048</v>
      </c>
      <c r="K130" s="231" t="s">
        <v>33</v>
      </c>
      <c r="L130" t="str">
        <f t="shared" si="2"/>
        <v>Cotton</v>
      </c>
      <c r="M130" t="str">
        <f t="shared" si="3"/>
        <v>Cotton</v>
      </c>
    </row>
    <row r="131" spans="2:13" x14ac:dyDescent="0.2">
      <c r="B131" s="113" t="str">
        <f>IF(J131="","",IF(Declaration!$I$4="English",J131,IF(Declaration!$I$4="French",VLOOKUP($J131,Languages!$A$1:$G$5027,2,FALSE),IF(Declaration!$I$4="Spanish",VLOOKUP($J131,Languages!$A$1:$G$5027,3,FALSE),IF(Declaration!$I$4="German",VLOOKUP($J131,Languages!$A$1:$G$5027,4,FALSE),IF(Declaration!$I$4="Chinese",VLOOKUP($J131,Languages!$A$1:$G$5027,5,FALSE),IF(Declaration!$I$4="Japanese",VLOOKUP($J131,Languages!$A$1:$G$5027,6,FALSE),IF(Declaration!$I$4="Portugese",VLOOKUP($J131,Languages!$A$1:$G$5027,7,FALSE)))))))))</f>
        <v>Cotton</v>
      </c>
      <c r="C131" s="113" t="str">
        <f>IF(K131="","",IF(Declaration!$I$4="English",K131,IF(Declaration!$I$4="French",VLOOKUP($K131,Languages!$A$1:$G$5027,2,FALSE),IF(Declaration!$I$4="Spanish",VLOOKUP($K131,Languages!$A$1:$G$5027,3,FALSE),IF(Declaration!$I$4="German",VLOOKUP($K131,Languages!$A$1:$G$5027,4,FALSE),IF(Declaration!$I$4="Chinese",VLOOKUP($K131,Languages!$A$1:$G$5027,5,FALSE),IF(Declaration!$I$4="Japanese",VLOOKUP($K131,Languages!$A$1:$G$5027,6,FALSE),IF(Declaration!$I$4="Portugese",VLOOKUP($K131,Languages!$A$1:$G$5027,7,FALSE)))))))))</f>
        <v>China</v>
      </c>
      <c r="D131" s="224"/>
      <c r="E131" s="224"/>
      <c r="J131" s="231" t="s">
        <v>3048</v>
      </c>
      <c r="K131" s="231" t="s">
        <v>1237</v>
      </c>
      <c r="L131" t="str">
        <f t="shared" si="2"/>
        <v>Cotton</v>
      </c>
      <c r="M131" t="str">
        <f t="shared" si="3"/>
        <v>Cotton</v>
      </c>
    </row>
    <row r="132" spans="2:13" x14ac:dyDescent="0.2">
      <c r="B132" s="113" t="str">
        <f>IF(J132="","",IF(Declaration!$I$4="English",J132,IF(Declaration!$I$4="French",VLOOKUP($J132,Languages!$A$1:$G$5027,2,FALSE),IF(Declaration!$I$4="Spanish",VLOOKUP($J132,Languages!$A$1:$G$5027,3,FALSE),IF(Declaration!$I$4="German",VLOOKUP($J132,Languages!$A$1:$G$5027,4,FALSE),IF(Declaration!$I$4="Chinese",VLOOKUP($J132,Languages!$A$1:$G$5027,5,FALSE),IF(Declaration!$I$4="Japanese",VLOOKUP($J132,Languages!$A$1:$G$5027,6,FALSE),IF(Declaration!$I$4="Portugese",VLOOKUP($J132,Languages!$A$1:$G$5027,7,FALSE)))))))))</f>
        <v>Cotton</v>
      </c>
      <c r="C132" s="113" t="str">
        <f>IF(K132="","",IF(Declaration!$I$4="English",K132,IF(Declaration!$I$4="French",VLOOKUP($K132,Languages!$A$1:$G$5027,2,FALSE),IF(Declaration!$I$4="Spanish",VLOOKUP($K132,Languages!$A$1:$G$5027,3,FALSE),IF(Declaration!$I$4="German",VLOOKUP($K132,Languages!$A$1:$G$5027,4,FALSE),IF(Declaration!$I$4="Chinese",VLOOKUP($K132,Languages!$A$1:$G$5027,5,FALSE),IF(Declaration!$I$4="Japanese",VLOOKUP($K132,Languages!$A$1:$G$5027,6,FALSE),IF(Declaration!$I$4="Portugese",VLOOKUP($K132,Languages!$A$1:$G$5027,7,FALSE)))))))))</f>
        <v>Egypt</v>
      </c>
      <c r="D132" s="224"/>
      <c r="E132" s="224"/>
      <c r="J132" s="231" t="s">
        <v>3048</v>
      </c>
      <c r="K132" s="231" t="s">
        <v>48</v>
      </c>
      <c r="L132" t="str">
        <f t="shared" si="2"/>
        <v>Cotton</v>
      </c>
      <c r="M132" t="str">
        <f t="shared" si="3"/>
        <v>Cotton</v>
      </c>
    </row>
    <row r="133" spans="2:13" x14ac:dyDescent="0.2">
      <c r="B133" s="113" t="str">
        <f>IF(J133="","",IF(Declaration!$I$4="English",J133,IF(Declaration!$I$4="French",VLOOKUP($J133,Languages!$A$1:$G$5027,2,FALSE),IF(Declaration!$I$4="Spanish",VLOOKUP($J133,Languages!$A$1:$G$5027,3,FALSE),IF(Declaration!$I$4="German",VLOOKUP($J133,Languages!$A$1:$G$5027,4,FALSE),IF(Declaration!$I$4="Chinese",VLOOKUP($J133,Languages!$A$1:$G$5027,5,FALSE),IF(Declaration!$I$4="Japanese",VLOOKUP($J133,Languages!$A$1:$G$5027,6,FALSE),IF(Declaration!$I$4="Portugese",VLOOKUP($J133,Languages!$A$1:$G$5027,7,FALSE)))))))))</f>
        <v>Cotton</v>
      </c>
      <c r="C133" s="113" t="str">
        <f>IF(K133="","",IF(Declaration!$I$4="English",K133,IF(Declaration!$I$4="French",VLOOKUP($K133,Languages!$A$1:$G$5027,2,FALSE),IF(Declaration!$I$4="Spanish",VLOOKUP($K133,Languages!$A$1:$G$5027,3,FALSE),IF(Declaration!$I$4="German",VLOOKUP($K133,Languages!$A$1:$G$5027,4,FALSE),IF(Declaration!$I$4="Chinese",VLOOKUP($K133,Languages!$A$1:$G$5027,5,FALSE),IF(Declaration!$I$4="Japanese",VLOOKUP($K133,Languages!$A$1:$G$5027,6,FALSE),IF(Declaration!$I$4="Portugese",VLOOKUP($K133,Languages!$A$1:$G$5027,7,FALSE)))))))))</f>
        <v>India</v>
      </c>
      <c r="D133" s="224"/>
      <c r="E133" s="224"/>
      <c r="J133" s="231" t="s">
        <v>3048</v>
      </c>
      <c r="K133" s="231" t="s">
        <v>64</v>
      </c>
      <c r="L133" t="str">
        <f t="shared" si="2"/>
        <v>Cotton</v>
      </c>
      <c r="M133" t="str">
        <f t="shared" si="3"/>
        <v>Cotton</v>
      </c>
    </row>
    <row r="134" spans="2:13" x14ac:dyDescent="0.2">
      <c r="B134" s="113" t="str">
        <f>IF(J134="","",IF(Declaration!$I$4="English",J134,IF(Declaration!$I$4="French",VLOOKUP($J134,Languages!$A$1:$G$5027,2,FALSE),IF(Declaration!$I$4="Spanish",VLOOKUP($J134,Languages!$A$1:$G$5027,3,FALSE),IF(Declaration!$I$4="German",VLOOKUP($J134,Languages!$A$1:$G$5027,4,FALSE),IF(Declaration!$I$4="Chinese",VLOOKUP($J134,Languages!$A$1:$G$5027,5,FALSE),IF(Declaration!$I$4="Japanese",VLOOKUP($J134,Languages!$A$1:$G$5027,6,FALSE),IF(Declaration!$I$4="Portugese",VLOOKUP($J134,Languages!$A$1:$G$5027,7,FALSE)))))))))</f>
        <v>Cotton</v>
      </c>
      <c r="C134" s="113" t="str">
        <f>IF(K134="","",IF(Declaration!$I$4="English",K134,IF(Declaration!$I$4="French",VLOOKUP($K134,Languages!$A$1:$G$5027,2,FALSE),IF(Declaration!$I$4="Spanish",VLOOKUP($K134,Languages!$A$1:$G$5027,3,FALSE),IF(Declaration!$I$4="German",VLOOKUP($K134,Languages!$A$1:$G$5027,4,FALSE),IF(Declaration!$I$4="Chinese",VLOOKUP($K134,Languages!$A$1:$G$5027,5,FALSE),IF(Declaration!$I$4="Japanese",VLOOKUP($K134,Languages!$A$1:$G$5027,6,FALSE),IF(Declaration!$I$4="Portugese",VLOOKUP($K134,Languages!$A$1:$G$5027,7,FALSE)))))))))</f>
        <v>Kazakhstan</v>
      </c>
      <c r="D134" s="224"/>
      <c r="E134" s="224"/>
      <c r="J134" s="231" t="s">
        <v>3048</v>
      </c>
      <c r="K134" s="231" t="s">
        <v>69</v>
      </c>
      <c r="L134" t="str">
        <f t="shared" si="2"/>
        <v>Cotton</v>
      </c>
      <c r="M134" t="str">
        <f t="shared" si="3"/>
        <v>Cotton</v>
      </c>
    </row>
    <row r="135" spans="2:13" x14ac:dyDescent="0.2">
      <c r="B135" s="113" t="str">
        <f>IF(J135="","",IF(Declaration!$I$4="English",J135,IF(Declaration!$I$4="French",VLOOKUP($J135,Languages!$A$1:$G$5027,2,FALSE),IF(Declaration!$I$4="Spanish",VLOOKUP($J135,Languages!$A$1:$G$5027,3,FALSE),IF(Declaration!$I$4="German",VLOOKUP($J135,Languages!$A$1:$G$5027,4,FALSE),IF(Declaration!$I$4="Chinese",VLOOKUP($J135,Languages!$A$1:$G$5027,5,FALSE),IF(Declaration!$I$4="Japanese",VLOOKUP($J135,Languages!$A$1:$G$5027,6,FALSE),IF(Declaration!$I$4="Portugese",VLOOKUP($J135,Languages!$A$1:$G$5027,7,FALSE)))))))))</f>
        <v>Cotton</v>
      </c>
      <c r="C135" s="113" t="str">
        <f>IF(K135="","",IF(Declaration!$I$4="English",K135,IF(Declaration!$I$4="French",VLOOKUP($K135,Languages!$A$1:$G$5027,2,FALSE),IF(Declaration!$I$4="Spanish",VLOOKUP($K135,Languages!$A$1:$G$5027,3,FALSE),IF(Declaration!$I$4="German",VLOOKUP($K135,Languages!$A$1:$G$5027,4,FALSE),IF(Declaration!$I$4="Chinese",VLOOKUP($K135,Languages!$A$1:$G$5027,5,FALSE),IF(Declaration!$I$4="Japanese",VLOOKUP($K135,Languages!$A$1:$G$5027,6,FALSE),IF(Declaration!$I$4="Portugese",VLOOKUP($K135,Languages!$A$1:$G$5027,7,FALSE)))))))))</f>
        <v>Kyrgyz Republic</v>
      </c>
      <c r="D135" s="224"/>
      <c r="E135" s="224"/>
      <c r="J135" s="231" t="s">
        <v>3048</v>
      </c>
      <c r="K135" s="231" t="s">
        <v>3209</v>
      </c>
      <c r="L135" t="str">
        <f t="shared" ref="L135:L198" si="4">B135&amp;D135</f>
        <v>Cotton</v>
      </c>
      <c r="M135" t="str">
        <f t="shared" ref="M135:M198" si="5">B135&amp;E135</f>
        <v>Cotton</v>
      </c>
    </row>
    <row r="136" spans="2:13" x14ac:dyDescent="0.2">
      <c r="B136" s="113" t="str">
        <f>IF(J136="","",IF(Declaration!$I$4="English",J136,IF(Declaration!$I$4="French",VLOOKUP($J136,Languages!$A$1:$G$5027,2,FALSE),IF(Declaration!$I$4="Spanish",VLOOKUP($J136,Languages!$A$1:$G$5027,3,FALSE),IF(Declaration!$I$4="German",VLOOKUP($J136,Languages!$A$1:$G$5027,4,FALSE),IF(Declaration!$I$4="Chinese",VLOOKUP($J136,Languages!$A$1:$G$5027,5,FALSE),IF(Declaration!$I$4="Japanese",VLOOKUP($J136,Languages!$A$1:$G$5027,6,FALSE),IF(Declaration!$I$4="Portugese",VLOOKUP($J136,Languages!$A$1:$G$5027,7,FALSE)))))))))</f>
        <v>Cotton</v>
      </c>
      <c r="C136" s="113" t="str">
        <f>IF(K136="","",IF(Declaration!$I$4="English",K136,IF(Declaration!$I$4="French",VLOOKUP($K136,Languages!$A$1:$G$5027,2,FALSE),IF(Declaration!$I$4="Spanish",VLOOKUP($K136,Languages!$A$1:$G$5027,3,FALSE),IF(Declaration!$I$4="German",VLOOKUP($K136,Languages!$A$1:$G$5027,4,FALSE),IF(Declaration!$I$4="Chinese",VLOOKUP($K136,Languages!$A$1:$G$5027,5,FALSE),IF(Declaration!$I$4="Japanese",VLOOKUP($K136,Languages!$A$1:$G$5027,6,FALSE),IF(Declaration!$I$4="Portugese",VLOOKUP($K136,Languages!$A$1:$G$5027,7,FALSE)))))))))</f>
        <v>Mali</v>
      </c>
      <c r="D136" s="224"/>
      <c r="E136" s="224"/>
      <c r="J136" s="231" t="s">
        <v>3048</v>
      </c>
      <c r="K136" s="231" t="s">
        <v>83</v>
      </c>
      <c r="L136" t="str">
        <f t="shared" si="4"/>
        <v>Cotton</v>
      </c>
      <c r="M136" t="str">
        <f t="shared" si="5"/>
        <v>Cotton</v>
      </c>
    </row>
    <row r="137" spans="2:13" x14ac:dyDescent="0.2">
      <c r="B137" s="113" t="str">
        <f>IF(J137="","",IF(Declaration!$I$4="English",J137,IF(Declaration!$I$4="French",VLOOKUP($J137,Languages!$A$1:$G$5027,2,FALSE),IF(Declaration!$I$4="Spanish",VLOOKUP($J137,Languages!$A$1:$G$5027,3,FALSE),IF(Declaration!$I$4="German",VLOOKUP($J137,Languages!$A$1:$G$5027,4,FALSE),IF(Declaration!$I$4="Chinese",VLOOKUP($J137,Languages!$A$1:$G$5027,5,FALSE),IF(Declaration!$I$4="Japanese",VLOOKUP($J137,Languages!$A$1:$G$5027,6,FALSE),IF(Declaration!$I$4="Portugese",VLOOKUP($J137,Languages!$A$1:$G$5027,7,FALSE)))))))))</f>
        <v>Cotton</v>
      </c>
      <c r="C137" s="113" t="str">
        <f>IF(K137="","",IF(Declaration!$I$4="English",K137,IF(Declaration!$I$4="French",VLOOKUP($K137,Languages!$A$1:$G$5027,2,FALSE),IF(Declaration!$I$4="Spanish",VLOOKUP($K137,Languages!$A$1:$G$5027,3,FALSE),IF(Declaration!$I$4="German",VLOOKUP($K137,Languages!$A$1:$G$5027,4,FALSE),IF(Declaration!$I$4="Chinese",VLOOKUP($K137,Languages!$A$1:$G$5027,5,FALSE),IF(Declaration!$I$4="Japanese",VLOOKUP($K137,Languages!$A$1:$G$5027,6,FALSE),IF(Declaration!$I$4="Portugese",VLOOKUP($K137,Languages!$A$1:$G$5027,7,FALSE)))))))))</f>
        <v>Pakistan</v>
      </c>
      <c r="D137" s="224"/>
      <c r="E137" s="224"/>
      <c r="J137" s="231" t="s">
        <v>3048</v>
      </c>
      <c r="K137" s="231" t="s">
        <v>99</v>
      </c>
      <c r="L137" t="str">
        <f t="shared" si="4"/>
        <v>Cotton</v>
      </c>
      <c r="M137" t="str">
        <f t="shared" si="5"/>
        <v>Cotton</v>
      </c>
    </row>
    <row r="138" spans="2:13" x14ac:dyDescent="0.2">
      <c r="B138" s="113" t="str">
        <f>IF(J138="","",IF(Declaration!$I$4="English",J138,IF(Declaration!$I$4="French",VLOOKUP($J138,Languages!$A$1:$G$5027,2,FALSE),IF(Declaration!$I$4="Spanish",VLOOKUP($J138,Languages!$A$1:$G$5027,3,FALSE),IF(Declaration!$I$4="German",VLOOKUP($J138,Languages!$A$1:$G$5027,4,FALSE),IF(Declaration!$I$4="Chinese",VLOOKUP($J138,Languages!$A$1:$G$5027,5,FALSE),IF(Declaration!$I$4="Japanese",VLOOKUP($J138,Languages!$A$1:$G$5027,6,FALSE),IF(Declaration!$I$4="Portugese",VLOOKUP($J138,Languages!$A$1:$G$5027,7,FALSE)))))))))</f>
        <v>Cotton</v>
      </c>
      <c r="C138" s="113" t="str">
        <f>IF(K138="","",IF(Declaration!$I$4="English",K138,IF(Declaration!$I$4="French",VLOOKUP($K138,Languages!$A$1:$G$5027,2,FALSE),IF(Declaration!$I$4="Spanish",VLOOKUP($K138,Languages!$A$1:$G$5027,3,FALSE),IF(Declaration!$I$4="German",VLOOKUP($K138,Languages!$A$1:$G$5027,4,FALSE),IF(Declaration!$I$4="Chinese",VLOOKUP($K138,Languages!$A$1:$G$5027,5,FALSE),IF(Declaration!$I$4="Japanese",VLOOKUP($K138,Languages!$A$1:$G$5027,6,FALSE),IF(Declaration!$I$4="Portugese",VLOOKUP($K138,Languages!$A$1:$G$5027,7,FALSE)))))))))</f>
        <v>Tajikistan</v>
      </c>
      <c r="D138" s="224"/>
      <c r="E138" s="224"/>
      <c r="J138" s="231" t="s">
        <v>3048</v>
      </c>
      <c r="K138" s="231" t="s">
        <v>120</v>
      </c>
      <c r="L138" t="str">
        <f t="shared" si="4"/>
        <v>Cotton</v>
      </c>
      <c r="M138" t="str">
        <f t="shared" si="5"/>
        <v>Cotton</v>
      </c>
    </row>
    <row r="139" spans="2:13" x14ac:dyDescent="0.2">
      <c r="B139" s="113" t="str">
        <f>IF(J139="","",IF(Declaration!$I$4="English",J139,IF(Declaration!$I$4="French",VLOOKUP($J139,Languages!$A$1:$G$5027,2,FALSE),IF(Declaration!$I$4="Spanish",VLOOKUP($J139,Languages!$A$1:$G$5027,3,FALSE),IF(Declaration!$I$4="German",VLOOKUP($J139,Languages!$A$1:$G$5027,4,FALSE),IF(Declaration!$I$4="Chinese",VLOOKUP($J139,Languages!$A$1:$G$5027,5,FALSE),IF(Declaration!$I$4="Japanese",VLOOKUP($J139,Languages!$A$1:$G$5027,6,FALSE),IF(Declaration!$I$4="Portugese",VLOOKUP($J139,Languages!$A$1:$G$5027,7,FALSE)))))))))</f>
        <v>Cotton</v>
      </c>
      <c r="C139" s="113" t="str">
        <f>IF(K139="","",IF(Declaration!$I$4="English",K139,IF(Declaration!$I$4="French",VLOOKUP($K139,Languages!$A$1:$G$5027,2,FALSE),IF(Declaration!$I$4="Spanish",VLOOKUP($K139,Languages!$A$1:$G$5027,3,FALSE),IF(Declaration!$I$4="German",VLOOKUP($K139,Languages!$A$1:$G$5027,4,FALSE),IF(Declaration!$I$4="Chinese",VLOOKUP($K139,Languages!$A$1:$G$5027,5,FALSE),IF(Declaration!$I$4="Japanese",VLOOKUP($K139,Languages!$A$1:$G$5027,6,FALSE),IF(Declaration!$I$4="Portugese",VLOOKUP($K139,Languages!$A$1:$G$5027,7,FALSE)))))))))</f>
        <v>Turkey</v>
      </c>
      <c r="D139" s="224"/>
      <c r="E139" s="224"/>
      <c r="J139" s="231" t="s">
        <v>3048</v>
      </c>
      <c r="K139" s="231" t="s">
        <v>126</v>
      </c>
      <c r="L139" t="str">
        <f t="shared" si="4"/>
        <v>Cotton</v>
      </c>
      <c r="M139" t="str">
        <f t="shared" si="5"/>
        <v>Cotton</v>
      </c>
    </row>
    <row r="140" spans="2:13" x14ac:dyDescent="0.2">
      <c r="B140" s="113" t="str">
        <f>IF(J140="","",IF(Declaration!$I$4="English",J140,IF(Declaration!$I$4="French",VLOOKUP($J140,Languages!$A$1:$G$5027,2,FALSE),IF(Declaration!$I$4="Spanish",VLOOKUP($J140,Languages!$A$1:$G$5027,3,FALSE),IF(Declaration!$I$4="German",VLOOKUP($J140,Languages!$A$1:$G$5027,4,FALSE),IF(Declaration!$I$4="Chinese",VLOOKUP($J140,Languages!$A$1:$G$5027,5,FALSE),IF(Declaration!$I$4="Japanese",VLOOKUP($J140,Languages!$A$1:$G$5027,6,FALSE),IF(Declaration!$I$4="Portugese",VLOOKUP($J140,Languages!$A$1:$G$5027,7,FALSE)))))))))</f>
        <v>Cotton</v>
      </c>
      <c r="C140" s="113" t="str">
        <f>IF(K140="","",IF(Declaration!$I$4="English",K140,IF(Declaration!$I$4="French",VLOOKUP($K140,Languages!$A$1:$G$5027,2,FALSE),IF(Declaration!$I$4="Spanish",VLOOKUP($K140,Languages!$A$1:$G$5027,3,FALSE),IF(Declaration!$I$4="German",VLOOKUP($K140,Languages!$A$1:$G$5027,4,FALSE),IF(Declaration!$I$4="Chinese",VLOOKUP($K140,Languages!$A$1:$G$5027,5,FALSE),IF(Declaration!$I$4="Japanese",VLOOKUP($K140,Languages!$A$1:$G$5027,6,FALSE),IF(Declaration!$I$4="Portugese",VLOOKUP($K140,Languages!$A$1:$G$5027,7,FALSE)))))))))</f>
        <v>Turkmenistan</v>
      </c>
      <c r="D140" s="224"/>
      <c r="E140" s="224"/>
      <c r="J140" s="231" t="s">
        <v>3048</v>
      </c>
      <c r="K140" s="231" t="s">
        <v>127</v>
      </c>
      <c r="L140" t="str">
        <f t="shared" si="4"/>
        <v>Cotton</v>
      </c>
      <c r="M140" t="str">
        <f t="shared" si="5"/>
        <v>Cotton</v>
      </c>
    </row>
    <row r="141" spans="2:13" x14ac:dyDescent="0.2">
      <c r="B141" s="113" t="str">
        <f>IF(J141="","",IF(Declaration!$I$4="English",J141,IF(Declaration!$I$4="French",VLOOKUP($J141,Languages!$A$1:$G$5027,2,FALSE),IF(Declaration!$I$4="Spanish",VLOOKUP($J141,Languages!$A$1:$G$5027,3,FALSE),IF(Declaration!$I$4="German",VLOOKUP($J141,Languages!$A$1:$G$5027,4,FALSE),IF(Declaration!$I$4="Chinese",VLOOKUP($J141,Languages!$A$1:$G$5027,5,FALSE),IF(Declaration!$I$4="Japanese",VLOOKUP($J141,Languages!$A$1:$G$5027,6,FALSE),IF(Declaration!$I$4="Portugese",VLOOKUP($J141,Languages!$A$1:$G$5027,7,FALSE)))))))))</f>
        <v>Cotton</v>
      </c>
      <c r="C141" s="113" t="str">
        <f>IF(K141="","",IF(Declaration!$I$4="English",K141,IF(Declaration!$I$4="French",VLOOKUP($K141,Languages!$A$1:$G$5027,2,FALSE),IF(Declaration!$I$4="Spanish",VLOOKUP($K141,Languages!$A$1:$G$5027,3,FALSE),IF(Declaration!$I$4="German",VLOOKUP($K141,Languages!$A$1:$G$5027,4,FALSE),IF(Declaration!$I$4="Chinese",VLOOKUP($K141,Languages!$A$1:$G$5027,5,FALSE),IF(Declaration!$I$4="Japanese",VLOOKUP($K141,Languages!$A$1:$G$5027,6,FALSE),IF(Declaration!$I$4="Portugese",VLOOKUP($K141,Languages!$A$1:$G$5027,7,FALSE)))))))))</f>
        <v>Uzbekistan</v>
      </c>
      <c r="D141" s="224"/>
      <c r="E141" s="224"/>
      <c r="J141" s="231" t="s">
        <v>3048</v>
      </c>
      <c r="K141" s="231" t="s">
        <v>132</v>
      </c>
      <c r="L141" t="str">
        <f t="shared" si="4"/>
        <v>Cotton</v>
      </c>
      <c r="M141" t="str">
        <f t="shared" si="5"/>
        <v>Cotton</v>
      </c>
    </row>
    <row r="142" spans="2:13" x14ac:dyDescent="0.2">
      <c r="B142" s="113" t="str">
        <f>IF(J142="","",IF(Declaration!$I$4="English",J142,IF(Declaration!$I$4="French",VLOOKUP($J142,Languages!$A$1:$G$5027,2,FALSE),IF(Declaration!$I$4="Spanish",VLOOKUP($J142,Languages!$A$1:$G$5027,3,FALSE),IF(Declaration!$I$4="German",VLOOKUP($J142,Languages!$A$1:$G$5027,4,FALSE),IF(Declaration!$I$4="Chinese",VLOOKUP($J142,Languages!$A$1:$G$5027,5,FALSE),IF(Declaration!$I$4="Japanese",VLOOKUP($J142,Languages!$A$1:$G$5027,6,FALSE),IF(Declaration!$I$4="Portugese",VLOOKUP($J142,Languages!$A$1:$G$5027,7,FALSE)))))))))</f>
        <v>Cotton</v>
      </c>
      <c r="C142" s="113" t="str">
        <f>IF(K142="","",IF(Declaration!$I$4="English",K142,IF(Declaration!$I$4="French",VLOOKUP($K142,Languages!$A$1:$G$5027,2,FALSE),IF(Declaration!$I$4="Spanish",VLOOKUP($K142,Languages!$A$1:$G$5027,3,FALSE),IF(Declaration!$I$4="German",VLOOKUP($K142,Languages!$A$1:$G$5027,4,FALSE),IF(Declaration!$I$4="Chinese",VLOOKUP($K142,Languages!$A$1:$G$5027,5,FALSE),IF(Declaration!$I$4="Japanese",VLOOKUP($K142,Languages!$A$1:$G$5027,6,FALSE),IF(Declaration!$I$4="Portugese",VLOOKUP($K142,Languages!$A$1:$G$5027,7,FALSE)))))))))</f>
        <v>Zambia</v>
      </c>
      <c r="D142" s="224"/>
      <c r="E142" s="224"/>
      <c r="J142" s="231" t="s">
        <v>3048</v>
      </c>
      <c r="K142" s="231" t="s">
        <v>135</v>
      </c>
      <c r="L142" t="str">
        <f t="shared" si="4"/>
        <v>Cotton</v>
      </c>
      <c r="M142" t="str">
        <f t="shared" si="5"/>
        <v>Cotton</v>
      </c>
    </row>
    <row r="143" spans="2:13" x14ac:dyDescent="0.2">
      <c r="B143" s="113" t="str">
        <f>IF(J143="","",IF(Declaration!$I$4="English",J143,IF(Declaration!$I$4="French",VLOOKUP($J143,Languages!$A$1:$G$5027,2,FALSE),IF(Declaration!$I$4="Spanish",VLOOKUP($J143,Languages!$A$1:$G$5027,3,FALSE),IF(Declaration!$I$4="German",VLOOKUP($J143,Languages!$A$1:$G$5027,4,FALSE),IF(Declaration!$I$4="Chinese",VLOOKUP($J143,Languages!$A$1:$G$5027,5,FALSE),IF(Declaration!$I$4="Japanese",VLOOKUP($J143,Languages!$A$1:$G$5027,6,FALSE),IF(Declaration!$I$4="Portugese",VLOOKUP($J143,Languages!$A$1:$G$5027,7,FALSE)))))))))</f>
        <v>Cottonseed (hybrid)</v>
      </c>
      <c r="C143" s="113" t="str">
        <f>IF(K143="","",IF(Declaration!$I$4="English",K143,IF(Declaration!$I$4="French",VLOOKUP($K143,Languages!$A$1:$G$5027,2,FALSE),IF(Declaration!$I$4="Spanish",VLOOKUP($K143,Languages!$A$1:$G$5027,3,FALSE),IF(Declaration!$I$4="German",VLOOKUP($K143,Languages!$A$1:$G$5027,4,FALSE),IF(Declaration!$I$4="Chinese",VLOOKUP($K143,Languages!$A$1:$G$5027,5,FALSE),IF(Declaration!$I$4="Japanese",VLOOKUP($K143,Languages!$A$1:$G$5027,6,FALSE),IF(Declaration!$I$4="Portugese",VLOOKUP($K143,Languages!$A$1:$G$5027,7,FALSE)))))))))</f>
        <v>India</v>
      </c>
      <c r="D143" s="224"/>
      <c r="E143" s="224"/>
      <c r="J143" s="231" t="s">
        <v>3049</v>
      </c>
      <c r="K143" s="231" t="s">
        <v>64</v>
      </c>
      <c r="L143" t="str">
        <f t="shared" si="4"/>
        <v>Cottonseed (hybrid)</v>
      </c>
      <c r="M143" t="str">
        <f t="shared" si="5"/>
        <v>Cottonseed (hybrid)</v>
      </c>
    </row>
    <row r="144" spans="2:13" x14ac:dyDescent="0.2">
      <c r="B144" s="113" t="str">
        <f>IF(J144="","",IF(Declaration!$I$4="English",J144,IF(Declaration!$I$4="French",VLOOKUP($J144,Languages!$A$1:$G$5027,2,FALSE),IF(Declaration!$I$4="Spanish",VLOOKUP($J144,Languages!$A$1:$G$5027,3,FALSE),IF(Declaration!$I$4="German",VLOOKUP($J144,Languages!$A$1:$G$5027,4,FALSE),IF(Declaration!$I$4="Chinese",VLOOKUP($J144,Languages!$A$1:$G$5027,5,FALSE),IF(Declaration!$I$4="Japanese",VLOOKUP($J144,Languages!$A$1:$G$5027,6,FALSE),IF(Declaration!$I$4="Portugese",VLOOKUP($J144,Languages!$A$1:$G$5027,7,FALSE)))))))))</f>
        <v>Cucumbers</v>
      </c>
      <c r="C144" s="113" t="str">
        <f>IF(K144="","",IF(Declaration!$I$4="English",K144,IF(Declaration!$I$4="French",VLOOKUP($K144,Languages!$A$1:$G$5027,2,FALSE),IF(Declaration!$I$4="Spanish",VLOOKUP($K144,Languages!$A$1:$G$5027,3,FALSE),IF(Declaration!$I$4="German",VLOOKUP($K144,Languages!$A$1:$G$5027,4,FALSE),IF(Declaration!$I$4="Chinese",VLOOKUP($K144,Languages!$A$1:$G$5027,5,FALSE),IF(Declaration!$I$4="Japanese",VLOOKUP($K144,Languages!$A$1:$G$5027,6,FALSE),IF(Declaration!$I$4="Portugese",VLOOKUP($K144,Languages!$A$1:$G$5027,7,FALSE)))))))))</f>
        <v>Mexico</v>
      </c>
      <c r="D144" s="224"/>
      <c r="E144" s="224"/>
      <c r="J144" s="231" t="s">
        <v>3050</v>
      </c>
      <c r="K144" s="231" t="s">
        <v>88</v>
      </c>
      <c r="L144" t="str">
        <f t="shared" si="4"/>
        <v>Cucumbers</v>
      </c>
      <c r="M144" t="str">
        <f t="shared" si="5"/>
        <v>Cucumbers</v>
      </c>
    </row>
    <row r="145" spans="2:13" x14ac:dyDescent="0.2">
      <c r="B145" s="113" t="str">
        <f>IF(J145="","",IF(Declaration!$I$4="English",J145,IF(Declaration!$I$4="French",VLOOKUP($J145,Languages!$A$1:$G$5027,2,FALSE),IF(Declaration!$I$4="Spanish",VLOOKUP($J145,Languages!$A$1:$G$5027,3,FALSE),IF(Declaration!$I$4="German",VLOOKUP($J145,Languages!$A$1:$G$5027,4,FALSE),IF(Declaration!$I$4="Chinese",VLOOKUP($J145,Languages!$A$1:$G$5027,5,FALSE),IF(Declaration!$I$4="Japanese",VLOOKUP($J145,Languages!$A$1:$G$5027,6,FALSE),IF(Declaration!$I$4="Portugese",VLOOKUP($J145,Languages!$A$1:$G$5027,7,FALSE)))))))))</f>
        <v>Cumin</v>
      </c>
      <c r="C145" s="113" t="str">
        <f>IF(K145="","",IF(Declaration!$I$4="English",K145,IF(Declaration!$I$4="French",VLOOKUP($K145,Languages!$A$1:$G$5027,2,FALSE),IF(Declaration!$I$4="Spanish",VLOOKUP($K145,Languages!$A$1:$G$5027,3,FALSE),IF(Declaration!$I$4="German",VLOOKUP($K145,Languages!$A$1:$G$5027,4,FALSE),IF(Declaration!$I$4="Chinese",VLOOKUP($K145,Languages!$A$1:$G$5027,5,FALSE),IF(Declaration!$I$4="Japanese",VLOOKUP($K145,Languages!$A$1:$G$5027,6,FALSE),IF(Declaration!$I$4="Portugese",VLOOKUP($K145,Languages!$A$1:$G$5027,7,FALSE)))))))))</f>
        <v>Turkey</v>
      </c>
      <c r="D145" s="224"/>
      <c r="E145" s="224"/>
      <c r="J145" s="231" t="s">
        <v>3051</v>
      </c>
      <c r="K145" s="231" t="s">
        <v>126</v>
      </c>
      <c r="L145" t="str">
        <f t="shared" si="4"/>
        <v>Cumin</v>
      </c>
      <c r="M145" t="str">
        <f t="shared" si="5"/>
        <v>Cumin</v>
      </c>
    </row>
    <row r="146" spans="2:13" x14ac:dyDescent="0.2">
      <c r="B146" s="113" t="str">
        <f>IF(J146="","",IF(Declaration!$I$4="English",J146,IF(Declaration!$I$4="French",VLOOKUP($J146,Languages!$A$1:$G$5027,2,FALSE),IF(Declaration!$I$4="Spanish",VLOOKUP($J146,Languages!$A$1:$G$5027,3,FALSE),IF(Declaration!$I$4="German",VLOOKUP($J146,Languages!$A$1:$G$5027,4,FALSE),IF(Declaration!$I$4="Chinese",VLOOKUP($J146,Languages!$A$1:$G$5027,5,FALSE),IF(Declaration!$I$4="Japanese",VLOOKUP($J146,Languages!$A$1:$G$5027,6,FALSE),IF(Declaration!$I$4="Portugese",VLOOKUP($J146,Languages!$A$1:$G$5027,7,FALSE)))))))))</f>
        <v>Diamonds</v>
      </c>
      <c r="C146" s="113" t="str">
        <f>IF(K146="","",IF(Declaration!$I$4="English",K146,IF(Declaration!$I$4="French",VLOOKUP($K146,Languages!$A$1:$G$5027,2,FALSE),IF(Declaration!$I$4="Spanish",VLOOKUP($K146,Languages!$A$1:$G$5027,3,FALSE),IF(Declaration!$I$4="German",VLOOKUP($K146,Languages!$A$1:$G$5027,4,FALSE),IF(Declaration!$I$4="Chinese",VLOOKUP($K146,Languages!$A$1:$G$5027,5,FALSE),IF(Declaration!$I$4="Japanese",VLOOKUP($K146,Languages!$A$1:$G$5027,6,FALSE),IF(Declaration!$I$4="Portugese",VLOOKUP($K146,Languages!$A$1:$G$5027,7,FALSE)))))))))</f>
        <v>Angola</v>
      </c>
      <c r="D146" s="224"/>
      <c r="E146" s="224"/>
      <c r="J146" s="231" t="s">
        <v>3155</v>
      </c>
      <c r="K146" s="231" t="s">
        <v>22</v>
      </c>
      <c r="L146" t="str">
        <f t="shared" si="4"/>
        <v>Diamonds</v>
      </c>
      <c r="M146" t="str">
        <f t="shared" si="5"/>
        <v>Diamonds</v>
      </c>
    </row>
    <row r="147" spans="2:13" x14ac:dyDescent="0.2">
      <c r="B147" s="113" t="str">
        <f>IF(J147="","",IF(Declaration!$I$4="English",J147,IF(Declaration!$I$4="French",VLOOKUP($J147,Languages!$A$1:$G$5027,2,FALSE),IF(Declaration!$I$4="Spanish",VLOOKUP($J147,Languages!$A$1:$G$5027,3,FALSE),IF(Declaration!$I$4="German",VLOOKUP($J147,Languages!$A$1:$G$5027,4,FALSE),IF(Declaration!$I$4="Chinese",VLOOKUP($J147,Languages!$A$1:$G$5027,5,FALSE),IF(Declaration!$I$4="Japanese",VLOOKUP($J147,Languages!$A$1:$G$5027,6,FALSE),IF(Declaration!$I$4="Portugese",VLOOKUP($J147,Languages!$A$1:$G$5027,7,FALSE)))))))))</f>
        <v>Diamonds</v>
      </c>
      <c r="C147" s="113" t="str">
        <f>IF(K147="","",IF(Declaration!$I$4="English",K147,IF(Declaration!$I$4="French",VLOOKUP($K147,Languages!$A$1:$G$5027,2,FALSE),IF(Declaration!$I$4="Spanish",VLOOKUP($K147,Languages!$A$1:$G$5027,3,FALSE),IF(Declaration!$I$4="German",VLOOKUP($K147,Languages!$A$1:$G$5027,4,FALSE),IF(Declaration!$I$4="Chinese",VLOOKUP($K147,Languages!$A$1:$G$5027,5,FALSE),IF(Declaration!$I$4="Japanese",VLOOKUP($K147,Languages!$A$1:$G$5027,6,FALSE),IF(Declaration!$I$4="Portugese",VLOOKUP($K147,Languages!$A$1:$G$5027,7,FALSE)))))))))</f>
        <v>Central African Republic</v>
      </c>
      <c r="D147" s="224"/>
      <c r="E147" s="224"/>
      <c r="J147" s="231" t="s">
        <v>3155</v>
      </c>
      <c r="K147" s="231" t="s">
        <v>38</v>
      </c>
      <c r="L147" t="str">
        <f t="shared" si="4"/>
        <v>Diamonds</v>
      </c>
      <c r="M147" t="str">
        <f t="shared" si="5"/>
        <v>Diamonds</v>
      </c>
    </row>
    <row r="148" spans="2:13" x14ac:dyDescent="0.2">
      <c r="B148" s="113" t="str">
        <f>IF(J148="","",IF(Declaration!$I$4="English",J148,IF(Declaration!$I$4="French",VLOOKUP($J148,Languages!$A$1:$G$5027,2,FALSE),IF(Declaration!$I$4="Spanish",VLOOKUP($J148,Languages!$A$1:$G$5027,3,FALSE),IF(Declaration!$I$4="German",VLOOKUP($J148,Languages!$A$1:$G$5027,4,FALSE),IF(Declaration!$I$4="Chinese",VLOOKUP($J148,Languages!$A$1:$G$5027,5,FALSE),IF(Declaration!$I$4="Japanese",VLOOKUP($J148,Languages!$A$1:$G$5027,6,FALSE),IF(Declaration!$I$4="Portugese",VLOOKUP($J148,Languages!$A$1:$G$5027,7,FALSE)))))))))</f>
        <v>Diamonds</v>
      </c>
      <c r="C148" s="113" t="str">
        <f>IF(K148="","",IF(Declaration!$I$4="English",K148,IF(Declaration!$I$4="French",VLOOKUP($K148,Languages!$A$1:$G$5027,2,FALSE),IF(Declaration!$I$4="Spanish",VLOOKUP($K148,Languages!$A$1:$G$5027,3,FALSE),IF(Declaration!$I$4="German",VLOOKUP($K148,Languages!$A$1:$G$5027,4,FALSE),IF(Declaration!$I$4="Chinese",VLOOKUP($K148,Languages!$A$1:$G$5027,5,FALSE),IF(Declaration!$I$4="Japanese",VLOOKUP($K148,Languages!$A$1:$G$5027,6,FALSE),IF(Declaration!$I$4="Portugese",VLOOKUP($K148,Languages!$A$1:$G$5027,7,FALSE)))))))))</f>
        <v>Democratic Republic of the Congo</v>
      </c>
      <c r="D148" s="224"/>
      <c r="E148" s="224"/>
      <c r="J148" s="231" t="s">
        <v>3155</v>
      </c>
      <c r="K148" s="231" t="s">
        <v>3208</v>
      </c>
      <c r="L148" t="str">
        <f t="shared" si="4"/>
        <v>Diamonds</v>
      </c>
      <c r="M148" t="str">
        <f t="shared" si="5"/>
        <v>Diamonds</v>
      </c>
    </row>
    <row r="149" spans="2:13" x14ac:dyDescent="0.2">
      <c r="B149" s="113" t="str">
        <f>IF(J149="","",IF(Declaration!$I$4="English",J149,IF(Declaration!$I$4="French",VLOOKUP($J149,Languages!$A$1:$G$5027,2,FALSE),IF(Declaration!$I$4="Spanish",VLOOKUP($J149,Languages!$A$1:$G$5027,3,FALSE),IF(Declaration!$I$4="German",VLOOKUP($J149,Languages!$A$1:$G$5027,4,FALSE),IF(Declaration!$I$4="Chinese",VLOOKUP($J149,Languages!$A$1:$G$5027,5,FALSE),IF(Declaration!$I$4="Japanese",VLOOKUP($J149,Languages!$A$1:$G$5027,6,FALSE),IF(Declaration!$I$4="Portugese",VLOOKUP($J149,Languages!$A$1:$G$5027,7,FALSE)))))))))</f>
        <v>Diamonds</v>
      </c>
      <c r="C149" s="113" t="str">
        <f>IF(K149="","",IF(Declaration!$I$4="English",K149,IF(Declaration!$I$4="French",VLOOKUP($K149,Languages!$A$1:$G$5027,2,FALSE),IF(Declaration!$I$4="Spanish",VLOOKUP($K149,Languages!$A$1:$G$5027,3,FALSE),IF(Declaration!$I$4="German",VLOOKUP($K149,Languages!$A$1:$G$5027,4,FALSE),IF(Declaration!$I$4="Chinese",VLOOKUP($K149,Languages!$A$1:$G$5027,5,FALSE),IF(Declaration!$I$4="Japanese",VLOOKUP($K149,Languages!$A$1:$G$5027,6,FALSE),IF(Declaration!$I$4="Portugese",VLOOKUP($K149,Languages!$A$1:$G$5027,7,FALSE)))))))))</f>
        <v>Guinea</v>
      </c>
      <c r="D149" s="224"/>
      <c r="E149" s="224"/>
      <c r="J149" s="231" t="s">
        <v>3155</v>
      </c>
      <c r="K149" s="231" t="s">
        <v>1669</v>
      </c>
      <c r="L149" t="str">
        <f t="shared" si="4"/>
        <v>Diamonds</v>
      </c>
      <c r="M149" t="str">
        <f t="shared" si="5"/>
        <v>Diamonds</v>
      </c>
    </row>
    <row r="150" spans="2:13" x14ac:dyDescent="0.2">
      <c r="B150" s="113" t="str">
        <f>IF(J150="","",IF(Declaration!$I$4="English",J150,IF(Declaration!$I$4="French",VLOOKUP($J150,Languages!$A$1:$G$5027,2,FALSE),IF(Declaration!$I$4="Spanish",VLOOKUP($J150,Languages!$A$1:$G$5027,3,FALSE),IF(Declaration!$I$4="German",VLOOKUP($J150,Languages!$A$1:$G$5027,4,FALSE),IF(Declaration!$I$4="Chinese",VLOOKUP($J150,Languages!$A$1:$G$5027,5,FALSE),IF(Declaration!$I$4="Japanese",VLOOKUP($J150,Languages!$A$1:$G$5027,6,FALSE),IF(Declaration!$I$4="Portugese",VLOOKUP($J150,Languages!$A$1:$G$5027,7,FALSE)))))))))</f>
        <v>Diamonds</v>
      </c>
      <c r="C150" s="113" t="str">
        <f>IF(K150="","",IF(Declaration!$I$4="English",K150,IF(Declaration!$I$4="French",VLOOKUP($K150,Languages!$A$1:$G$5027,2,FALSE),IF(Declaration!$I$4="Spanish",VLOOKUP($K150,Languages!$A$1:$G$5027,3,FALSE),IF(Declaration!$I$4="German",VLOOKUP($K150,Languages!$A$1:$G$5027,4,FALSE),IF(Declaration!$I$4="Chinese",VLOOKUP($K150,Languages!$A$1:$G$5027,5,FALSE),IF(Declaration!$I$4="Japanese",VLOOKUP($K150,Languages!$A$1:$G$5027,6,FALSE),IF(Declaration!$I$4="Portugese",VLOOKUP($K150,Languages!$A$1:$G$5027,7,FALSE)))))))))</f>
        <v>Liberia</v>
      </c>
      <c r="D150" s="224"/>
      <c r="E150" s="224"/>
      <c r="J150" s="231" t="s">
        <v>3155</v>
      </c>
      <c r="K150" s="231" t="s">
        <v>76</v>
      </c>
      <c r="L150" t="str">
        <f t="shared" si="4"/>
        <v>Diamonds</v>
      </c>
      <c r="M150" t="str">
        <f t="shared" si="5"/>
        <v>Diamonds</v>
      </c>
    </row>
    <row r="151" spans="2:13" x14ac:dyDescent="0.2">
      <c r="B151" s="113" t="str">
        <f>IF(J151="","",IF(Declaration!$I$4="English",J151,IF(Declaration!$I$4="French",VLOOKUP($J151,Languages!$A$1:$G$5027,2,FALSE),IF(Declaration!$I$4="Spanish",VLOOKUP($J151,Languages!$A$1:$G$5027,3,FALSE),IF(Declaration!$I$4="German",VLOOKUP($J151,Languages!$A$1:$G$5027,4,FALSE),IF(Declaration!$I$4="Chinese",VLOOKUP($J151,Languages!$A$1:$G$5027,5,FALSE),IF(Declaration!$I$4="Japanese",VLOOKUP($J151,Languages!$A$1:$G$5027,6,FALSE),IF(Declaration!$I$4="Portugese",VLOOKUP($J151,Languages!$A$1:$G$5027,7,FALSE)))))))))</f>
        <v>Diamonds</v>
      </c>
      <c r="C151" s="113" t="str">
        <f>IF(K151="","",IF(Declaration!$I$4="English",K151,IF(Declaration!$I$4="French",VLOOKUP($K151,Languages!$A$1:$G$5027,2,FALSE),IF(Declaration!$I$4="Spanish",VLOOKUP($K151,Languages!$A$1:$G$5027,3,FALSE),IF(Declaration!$I$4="German",VLOOKUP($K151,Languages!$A$1:$G$5027,4,FALSE),IF(Declaration!$I$4="Chinese",VLOOKUP($K151,Languages!$A$1:$G$5027,5,FALSE),IF(Declaration!$I$4="Japanese",VLOOKUP($K151,Languages!$A$1:$G$5027,6,FALSE),IF(Declaration!$I$4="Portugese",VLOOKUP($K151,Languages!$A$1:$G$5027,7,FALSE)))))))))</f>
        <v>Sierra Leone</v>
      </c>
      <c r="D151" s="224"/>
      <c r="E151" s="224"/>
      <c r="J151" s="231" t="s">
        <v>3155</v>
      </c>
      <c r="K151" s="231" t="s">
        <v>109</v>
      </c>
      <c r="L151" t="str">
        <f t="shared" si="4"/>
        <v>Diamonds</v>
      </c>
      <c r="M151" t="str">
        <f t="shared" si="5"/>
        <v>Diamonds</v>
      </c>
    </row>
    <row r="152" spans="2:13" x14ac:dyDescent="0.2">
      <c r="B152" s="113" t="str">
        <f>IF(J152="","",IF(Declaration!$I$4="English",J152,IF(Declaration!$I$4="French",VLOOKUP($J152,Languages!$A$1:$G$5027,2,FALSE),IF(Declaration!$I$4="Spanish",VLOOKUP($J152,Languages!$A$1:$G$5027,3,FALSE),IF(Declaration!$I$4="German",VLOOKUP($J152,Languages!$A$1:$G$5027,4,FALSE),IF(Declaration!$I$4="Chinese",VLOOKUP($J152,Languages!$A$1:$G$5027,5,FALSE),IF(Declaration!$I$4="Japanese",VLOOKUP($J152,Languages!$A$1:$G$5027,6,FALSE),IF(Declaration!$I$4="Portugese",VLOOKUP($J152,Languages!$A$1:$G$5027,7,FALSE)))))))))</f>
        <v>Dried Fish</v>
      </c>
      <c r="C152" s="113" t="str">
        <f>IF(K152="","",IF(Declaration!$I$4="English",K152,IF(Declaration!$I$4="French",VLOOKUP($K152,Languages!$A$1:$G$5027,2,FALSE),IF(Declaration!$I$4="Spanish",VLOOKUP($K152,Languages!$A$1:$G$5027,3,FALSE),IF(Declaration!$I$4="German",VLOOKUP($K152,Languages!$A$1:$G$5027,4,FALSE),IF(Declaration!$I$4="Chinese",VLOOKUP($K152,Languages!$A$1:$G$5027,5,FALSE),IF(Declaration!$I$4="Japanese",VLOOKUP($K152,Languages!$A$1:$G$5027,6,FALSE),IF(Declaration!$I$4="Portugese",VLOOKUP($K152,Languages!$A$1:$G$5027,7,FALSE)))))))))</f>
        <v>Bangladesh</v>
      </c>
      <c r="D152" s="224"/>
      <c r="E152" s="224"/>
      <c r="J152" s="231" t="s">
        <v>3114</v>
      </c>
      <c r="K152" s="231" t="s">
        <v>24</v>
      </c>
      <c r="L152" t="str">
        <f t="shared" si="4"/>
        <v>Dried Fish</v>
      </c>
      <c r="M152" t="str">
        <f t="shared" si="5"/>
        <v>Dried Fish</v>
      </c>
    </row>
    <row r="153" spans="2:13" x14ac:dyDescent="0.2">
      <c r="B153" s="113" t="str">
        <f>IF(J153="","",IF(Declaration!$I$4="English",J153,IF(Declaration!$I$4="French",VLOOKUP($J153,Languages!$A$1:$G$5027,2,FALSE),IF(Declaration!$I$4="Spanish",VLOOKUP($J153,Languages!$A$1:$G$5027,3,FALSE),IF(Declaration!$I$4="German",VLOOKUP($J153,Languages!$A$1:$G$5027,4,FALSE),IF(Declaration!$I$4="Chinese",VLOOKUP($J153,Languages!$A$1:$G$5027,5,FALSE),IF(Declaration!$I$4="Japanese",VLOOKUP($J153,Languages!$A$1:$G$5027,6,FALSE),IF(Declaration!$I$4="Portugese",VLOOKUP($J153,Languages!$A$1:$G$5027,7,FALSE)))))))))</f>
        <v>Eggplants</v>
      </c>
      <c r="C153" s="113" t="str">
        <f>IF(K153="","",IF(Declaration!$I$4="English",K153,IF(Declaration!$I$4="French",VLOOKUP($K153,Languages!$A$1:$G$5027,2,FALSE),IF(Declaration!$I$4="Spanish",VLOOKUP($K153,Languages!$A$1:$G$5027,3,FALSE),IF(Declaration!$I$4="German",VLOOKUP($K153,Languages!$A$1:$G$5027,4,FALSE),IF(Declaration!$I$4="Chinese",VLOOKUP($K153,Languages!$A$1:$G$5027,5,FALSE),IF(Declaration!$I$4="Japanese",VLOOKUP($K153,Languages!$A$1:$G$5027,6,FALSE),IF(Declaration!$I$4="Portugese",VLOOKUP($K153,Languages!$A$1:$G$5027,7,FALSE)))))))))</f>
        <v>Mexico</v>
      </c>
      <c r="D153" s="224"/>
      <c r="E153" s="224"/>
      <c r="J153" s="231" t="s">
        <v>3052</v>
      </c>
      <c r="K153" s="231" t="s">
        <v>88</v>
      </c>
      <c r="L153" t="str">
        <f t="shared" si="4"/>
        <v>Eggplants</v>
      </c>
      <c r="M153" t="str">
        <f t="shared" si="5"/>
        <v>Eggplants</v>
      </c>
    </row>
    <row r="154" spans="2:13" x14ac:dyDescent="0.2">
      <c r="B154" s="113" t="str">
        <f>IF(J154="","",IF(Declaration!$I$4="English",J154,IF(Declaration!$I$4="French",VLOOKUP($J154,Languages!$A$1:$G$5027,2,FALSE),IF(Declaration!$I$4="Spanish",VLOOKUP($J154,Languages!$A$1:$G$5027,3,FALSE),IF(Declaration!$I$4="German",VLOOKUP($J154,Languages!$A$1:$G$5027,4,FALSE),IF(Declaration!$I$4="Chinese",VLOOKUP($J154,Languages!$A$1:$G$5027,5,FALSE),IF(Declaration!$I$4="Japanese",VLOOKUP($J154,Languages!$A$1:$G$5027,6,FALSE),IF(Declaration!$I$4="Portugese",VLOOKUP($J154,Languages!$A$1:$G$5027,7,FALSE)))))))))</f>
        <v>Electronics</v>
      </c>
      <c r="C154" s="113" t="str">
        <f>IF(K154="","",IF(Declaration!$I$4="English",K154,IF(Declaration!$I$4="French",VLOOKUP($K154,Languages!$A$1:$G$5027,2,FALSE),IF(Declaration!$I$4="Spanish",VLOOKUP($K154,Languages!$A$1:$G$5027,3,FALSE),IF(Declaration!$I$4="German",VLOOKUP($K154,Languages!$A$1:$G$5027,4,FALSE),IF(Declaration!$I$4="Chinese",VLOOKUP($K154,Languages!$A$1:$G$5027,5,FALSE),IF(Declaration!$I$4="Japanese",VLOOKUP($K154,Languages!$A$1:$G$5027,6,FALSE),IF(Declaration!$I$4="Portugese",VLOOKUP($K154,Languages!$A$1:$G$5027,7,FALSE)))))))))</f>
        <v>China</v>
      </c>
      <c r="D154" s="224"/>
      <c r="E154" s="224"/>
      <c r="J154" s="231" t="s">
        <v>3115</v>
      </c>
      <c r="K154" s="231" t="s">
        <v>1237</v>
      </c>
      <c r="L154" t="str">
        <f t="shared" si="4"/>
        <v>Electronics</v>
      </c>
      <c r="M154" t="str">
        <f t="shared" si="5"/>
        <v>Electronics</v>
      </c>
    </row>
    <row r="155" spans="2:13" x14ac:dyDescent="0.2">
      <c r="B155" s="113" t="str">
        <f>IF(J155="","",IF(Declaration!$I$4="English",J155,IF(Declaration!$I$4="French",VLOOKUP($J155,Languages!$A$1:$G$5027,2,FALSE),IF(Declaration!$I$4="Spanish",VLOOKUP($J155,Languages!$A$1:$G$5027,3,FALSE),IF(Declaration!$I$4="German",VLOOKUP($J155,Languages!$A$1:$G$5027,4,FALSE),IF(Declaration!$I$4="Chinese",VLOOKUP($J155,Languages!$A$1:$G$5027,5,FALSE),IF(Declaration!$I$4="Japanese",VLOOKUP($J155,Languages!$A$1:$G$5027,6,FALSE),IF(Declaration!$I$4="Portugese",VLOOKUP($J155,Languages!$A$1:$G$5027,7,FALSE)))))))))</f>
        <v>Electronics</v>
      </c>
      <c r="C155" s="113" t="str">
        <f>IF(K155="","",IF(Declaration!$I$4="English",K155,IF(Declaration!$I$4="French",VLOOKUP($K155,Languages!$A$1:$G$5027,2,FALSE),IF(Declaration!$I$4="Spanish",VLOOKUP($K155,Languages!$A$1:$G$5027,3,FALSE),IF(Declaration!$I$4="German",VLOOKUP($K155,Languages!$A$1:$G$5027,4,FALSE),IF(Declaration!$I$4="Chinese",VLOOKUP($K155,Languages!$A$1:$G$5027,5,FALSE),IF(Declaration!$I$4="Japanese",VLOOKUP($K155,Languages!$A$1:$G$5027,6,FALSE),IF(Declaration!$I$4="Portugese",VLOOKUP($K155,Languages!$A$1:$G$5027,7,FALSE)))))))))</f>
        <v>Malaysia</v>
      </c>
      <c r="D155" s="224"/>
      <c r="E155" s="224"/>
      <c r="J155" s="231" t="s">
        <v>3115</v>
      </c>
      <c r="K155" s="231" t="s">
        <v>81</v>
      </c>
      <c r="L155" t="str">
        <f t="shared" si="4"/>
        <v>Electronics</v>
      </c>
      <c r="M155" t="str">
        <f t="shared" si="5"/>
        <v>Electronics</v>
      </c>
    </row>
    <row r="156" spans="2:13" x14ac:dyDescent="0.2">
      <c r="B156" s="113" t="str">
        <f>IF(J156="","",IF(Declaration!$I$4="English",J156,IF(Declaration!$I$4="French",VLOOKUP($J156,Languages!$A$1:$G$5027,2,FALSE),IF(Declaration!$I$4="Spanish",VLOOKUP($J156,Languages!$A$1:$G$5027,3,FALSE),IF(Declaration!$I$4="German",VLOOKUP($J156,Languages!$A$1:$G$5027,4,FALSE),IF(Declaration!$I$4="Chinese",VLOOKUP($J156,Languages!$A$1:$G$5027,5,FALSE),IF(Declaration!$I$4="Japanese",VLOOKUP($J156,Languages!$A$1:$G$5027,6,FALSE),IF(Declaration!$I$4="Portugese",VLOOKUP($J156,Languages!$A$1:$G$5027,7,FALSE)))))))))</f>
        <v>Embellished Textiles</v>
      </c>
      <c r="C156" s="113" t="str">
        <f>IF(K156="","",IF(Declaration!$I$4="English",K156,IF(Declaration!$I$4="French",VLOOKUP($K156,Languages!$A$1:$G$5027,2,FALSE),IF(Declaration!$I$4="Spanish",VLOOKUP($K156,Languages!$A$1:$G$5027,3,FALSE),IF(Declaration!$I$4="German",VLOOKUP($K156,Languages!$A$1:$G$5027,4,FALSE),IF(Declaration!$I$4="Chinese",VLOOKUP($K156,Languages!$A$1:$G$5027,5,FALSE),IF(Declaration!$I$4="Japanese",VLOOKUP($K156,Languages!$A$1:$G$5027,6,FALSE),IF(Declaration!$I$4="Portugese",VLOOKUP($K156,Languages!$A$1:$G$5027,7,FALSE)))))))))</f>
        <v>India</v>
      </c>
      <c r="D156" s="224"/>
      <c r="E156" s="224"/>
      <c r="J156" s="231" t="s">
        <v>3116</v>
      </c>
      <c r="K156" s="231" t="s">
        <v>64</v>
      </c>
      <c r="L156" t="str">
        <f t="shared" si="4"/>
        <v>Embellished Textiles</v>
      </c>
      <c r="M156" t="str">
        <f t="shared" si="5"/>
        <v>Embellished Textiles</v>
      </c>
    </row>
    <row r="157" spans="2:13" x14ac:dyDescent="0.2">
      <c r="B157" s="113" t="str">
        <f>IF(J157="","",IF(Declaration!$I$4="English",J157,IF(Declaration!$I$4="French",VLOOKUP($J157,Languages!$A$1:$G$5027,2,FALSE),IF(Declaration!$I$4="Spanish",VLOOKUP($J157,Languages!$A$1:$G$5027,3,FALSE),IF(Declaration!$I$4="German",VLOOKUP($J157,Languages!$A$1:$G$5027,4,FALSE),IF(Declaration!$I$4="Chinese",VLOOKUP($J157,Languages!$A$1:$G$5027,5,FALSE),IF(Declaration!$I$4="Japanese",VLOOKUP($J157,Languages!$A$1:$G$5027,6,FALSE),IF(Declaration!$I$4="Portugese",VLOOKUP($J157,Languages!$A$1:$G$5027,7,FALSE)))))))))</f>
        <v>Embellished Textiles</v>
      </c>
      <c r="C157" s="113" t="str">
        <f>IF(K157="","",IF(Declaration!$I$4="English",K157,IF(Declaration!$I$4="French",VLOOKUP($K157,Languages!$A$1:$G$5027,2,FALSE),IF(Declaration!$I$4="Spanish",VLOOKUP($K157,Languages!$A$1:$G$5027,3,FALSE),IF(Declaration!$I$4="German",VLOOKUP($K157,Languages!$A$1:$G$5027,4,FALSE),IF(Declaration!$I$4="Chinese",VLOOKUP($K157,Languages!$A$1:$G$5027,5,FALSE),IF(Declaration!$I$4="Japanese",VLOOKUP($K157,Languages!$A$1:$G$5027,6,FALSE),IF(Declaration!$I$4="Portugese",VLOOKUP($K157,Languages!$A$1:$G$5027,7,FALSE)))))))))</f>
        <v>Nepal</v>
      </c>
      <c r="D157" s="224"/>
      <c r="E157" s="224"/>
      <c r="J157" s="231" t="s">
        <v>3116</v>
      </c>
      <c r="K157" s="231" t="s">
        <v>94</v>
      </c>
      <c r="L157" t="str">
        <f t="shared" si="4"/>
        <v>Embellished Textiles</v>
      </c>
      <c r="M157" t="str">
        <f t="shared" si="5"/>
        <v>Embellished Textiles</v>
      </c>
    </row>
    <row r="158" spans="2:13" x14ac:dyDescent="0.2">
      <c r="B158" s="113" t="str">
        <f>IF(J158="","",IF(Declaration!$I$4="English",J158,IF(Declaration!$I$4="French",VLOOKUP($J158,Languages!$A$1:$G$5027,2,FALSE),IF(Declaration!$I$4="Spanish",VLOOKUP($J158,Languages!$A$1:$G$5027,3,FALSE),IF(Declaration!$I$4="German",VLOOKUP($J158,Languages!$A$1:$G$5027,4,FALSE),IF(Declaration!$I$4="Chinese",VLOOKUP($J158,Languages!$A$1:$G$5027,5,FALSE),IF(Declaration!$I$4="Japanese",VLOOKUP($J158,Languages!$A$1:$G$5027,6,FALSE),IF(Declaration!$I$4="Portugese",VLOOKUP($J158,Languages!$A$1:$G$5027,7,FALSE)))))))))</f>
        <v>Emeralds</v>
      </c>
      <c r="C158" s="113" t="str">
        <f>IF(K158="","",IF(Declaration!$I$4="English",K158,IF(Declaration!$I$4="French",VLOOKUP($K158,Languages!$A$1:$G$5027,2,FALSE),IF(Declaration!$I$4="Spanish",VLOOKUP($K158,Languages!$A$1:$G$5027,3,FALSE),IF(Declaration!$I$4="German",VLOOKUP($K158,Languages!$A$1:$G$5027,4,FALSE),IF(Declaration!$I$4="Chinese",VLOOKUP($K158,Languages!$A$1:$G$5027,5,FALSE),IF(Declaration!$I$4="Japanese",VLOOKUP($K158,Languages!$A$1:$G$5027,6,FALSE),IF(Declaration!$I$4="Portugese",VLOOKUP($K158,Languages!$A$1:$G$5027,7,FALSE)))))))))</f>
        <v>Colombia</v>
      </c>
      <c r="D158" s="224"/>
      <c r="E158" s="224"/>
      <c r="J158" s="231" t="s">
        <v>3156</v>
      </c>
      <c r="K158" s="231" t="s">
        <v>2443</v>
      </c>
      <c r="L158" t="str">
        <f t="shared" si="4"/>
        <v>Emeralds</v>
      </c>
      <c r="M158" t="str">
        <f t="shared" si="5"/>
        <v>Emeralds</v>
      </c>
    </row>
    <row r="159" spans="2:13" x14ac:dyDescent="0.2">
      <c r="B159" s="113" t="str">
        <f>IF(J159="","",IF(Declaration!$I$4="English",J159,IF(Declaration!$I$4="French",VLOOKUP($J159,Languages!$A$1:$G$5027,2,FALSE),IF(Declaration!$I$4="Spanish",VLOOKUP($J159,Languages!$A$1:$G$5027,3,FALSE),IF(Declaration!$I$4="German",VLOOKUP($J159,Languages!$A$1:$G$5027,4,FALSE),IF(Declaration!$I$4="Chinese",VLOOKUP($J159,Languages!$A$1:$G$5027,5,FALSE),IF(Declaration!$I$4="Japanese",VLOOKUP($J159,Languages!$A$1:$G$5027,6,FALSE),IF(Declaration!$I$4="Portugese",VLOOKUP($J159,Languages!$A$1:$G$5027,7,FALSE)))))))))</f>
        <v>Fashion Accessories</v>
      </c>
      <c r="C159" s="113" t="str">
        <f>IF(K159="","",IF(Declaration!$I$4="English",K159,IF(Declaration!$I$4="French",VLOOKUP($K159,Languages!$A$1:$G$5027,2,FALSE),IF(Declaration!$I$4="Spanish",VLOOKUP($K159,Languages!$A$1:$G$5027,3,FALSE),IF(Declaration!$I$4="German",VLOOKUP($K159,Languages!$A$1:$G$5027,4,FALSE),IF(Declaration!$I$4="Chinese",VLOOKUP($K159,Languages!$A$1:$G$5027,5,FALSE),IF(Declaration!$I$4="Japanese",VLOOKUP($K159,Languages!$A$1:$G$5027,6,FALSE),IF(Declaration!$I$4="Portugese",VLOOKUP($K159,Languages!$A$1:$G$5027,7,FALSE)))))))))</f>
        <v>Philippines</v>
      </c>
      <c r="D159" s="224"/>
      <c r="E159" s="224"/>
      <c r="J159" s="231" t="s">
        <v>3117</v>
      </c>
      <c r="K159" s="231" t="s">
        <v>2462</v>
      </c>
      <c r="L159" t="str">
        <f t="shared" si="4"/>
        <v>Fashion Accessories</v>
      </c>
      <c r="M159" t="str">
        <f t="shared" si="5"/>
        <v>Fashion Accessories</v>
      </c>
    </row>
    <row r="160" spans="2:13" x14ac:dyDescent="0.2">
      <c r="B160" s="113" t="str">
        <f>IF(J160="","",IF(Declaration!$I$4="English",J160,IF(Declaration!$I$4="French",VLOOKUP($J160,Languages!$A$1:$G$5027,2,FALSE),IF(Declaration!$I$4="Spanish",VLOOKUP($J160,Languages!$A$1:$G$5027,3,FALSE),IF(Declaration!$I$4="German",VLOOKUP($J160,Languages!$A$1:$G$5027,4,FALSE),IF(Declaration!$I$4="Chinese",VLOOKUP($J160,Languages!$A$1:$G$5027,5,FALSE),IF(Declaration!$I$4="Japanese",VLOOKUP($J160,Languages!$A$1:$G$5027,6,FALSE),IF(Declaration!$I$4="Portugese",VLOOKUP($J160,Languages!$A$1:$G$5027,7,FALSE)))))))))</f>
        <v>Fireworks</v>
      </c>
      <c r="C160" s="113" t="str">
        <f>IF(K160="","",IF(Declaration!$I$4="English",K160,IF(Declaration!$I$4="French",VLOOKUP($K160,Languages!$A$1:$G$5027,2,FALSE),IF(Declaration!$I$4="Spanish",VLOOKUP($K160,Languages!$A$1:$G$5027,3,FALSE),IF(Declaration!$I$4="German",VLOOKUP($K160,Languages!$A$1:$G$5027,4,FALSE),IF(Declaration!$I$4="Chinese",VLOOKUP($K160,Languages!$A$1:$G$5027,5,FALSE),IF(Declaration!$I$4="Japanese",VLOOKUP($K160,Languages!$A$1:$G$5027,6,FALSE),IF(Declaration!$I$4="Portugese",VLOOKUP($K160,Languages!$A$1:$G$5027,7,FALSE)))))))))</f>
        <v>China</v>
      </c>
      <c r="D160" s="224"/>
      <c r="E160" s="224"/>
      <c r="J160" s="231" t="s">
        <v>3118</v>
      </c>
      <c r="K160" s="231" t="s">
        <v>1237</v>
      </c>
      <c r="L160" t="str">
        <f t="shared" si="4"/>
        <v>Fireworks</v>
      </c>
      <c r="M160" t="str">
        <f t="shared" si="5"/>
        <v>Fireworks</v>
      </c>
    </row>
    <row r="161" spans="2:13" x14ac:dyDescent="0.2">
      <c r="B161" s="113" t="str">
        <f>IF(J161="","",IF(Declaration!$I$4="English",J161,IF(Declaration!$I$4="French",VLOOKUP($J161,Languages!$A$1:$G$5027,2,FALSE),IF(Declaration!$I$4="Spanish",VLOOKUP($J161,Languages!$A$1:$G$5027,3,FALSE),IF(Declaration!$I$4="German",VLOOKUP($J161,Languages!$A$1:$G$5027,4,FALSE),IF(Declaration!$I$4="Chinese",VLOOKUP($J161,Languages!$A$1:$G$5027,5,FALSE),IF(Declaration!$I$4="Japanese",VLOOKUP($J161,Languages!$A$1:$G$5027,6,FALSE),IF(Declaration!$I$4="Portugese",VLOOKUP($J161,Languages!$A$1:$G$5027,7,FALSE)))))))))</f>
        <v>Fireworks</v>
      </c>
      <c r="C161" s="113" t="str">
        <f>IF(K161="","",IF(Declaration!$I$4="English",K161,IF(Declaration!$I$4="French",VLOOKUP($K161,Languages!$A$1:$G$5027,2,FALSE),IF(Declaration!$I$4="Spanish",VLOOKUP($K161,Languages!$A$1:$G$5027,3,FALSE),IF(Declaration!$I$4="German",VLOOKUP($K161,Languages!$A$1:$G$5027,4,FALSE),IF(Declaration!$I$4="Chinese",VLOOKUP($K161,Languages!$A$1:$G$5027,5,FALSE),IF(Declaration!$I$4="Japanese",VLOOKUP($K161,Languages!$A$1:$G$5027,6,FALSE),IF(Declaration!$I$4="Portugese",VLOOKUP($K161,Languages!$A$1:$G$5027,7,FALSE)))))))))</f>
        <v>El Salvador</v>
      </c>
      <c r="D161" s="224"/>
      <c r="E161" s="224"/>
      <c r="J161" s="231" t="s">
        <v>3118</v>
      </c>
      <c r="K161" s="231" t="s">
        <v>49</v>
      </c>
      <c r="L161" t="str">
        <f t="shared" si="4"/>
        <v>Fireworks</v>
      </c>
      <c r="M161" t="str">
        <f t="shared" si="5"/>
        <v>Fireworks</v>
      </c>
    </row>
    <row r="162" spans="2:13" x14ac:dyDescent="0.2">
      <c r="B162" s="113" t="str">
        <f>IF(J162="","",IF(Declaration!$I$4="English",J162,IF(Declaration!$I$4="French",VLOOKUP($J162,Languages!$A$1:$G$5027,2,FALSE),IF(Declaration!$I$4="Spanish",VLOOKUP($J162,Languages!$A$1:$G$5027,3,FALSE),IF(Declaration!$I$4="German",VLOOKUP($J162,Languages!$A$1:$G$5027,4,FALSE),IF(Declaration!$I$4="Chinese",VLOOKUP($J162,Languages!$A$1:$G$5027,5,FALSE),IF(Declaration!$I$4="Japanese",VLOOKUP($J162,Languages!$A$1:$G$5027,6,FALSE),IF(Declaration!$I$4="Portugese",VLOOKUP($J162,Languages!$A$1:$G$5027,7,FALSE)))))))))</f>
        <v>Fireworks</v>
      </c>
      <c r="C162" s="113" t="str">
        <f>IF(K162="","",IF(Declaration!$I$4="English",K162,IF(Declaration!$I$4="French",VLOOKUP($K162,Languages!$A$1:$G$5027,2,FALSE),IF(Declaration!$I$4="Spanish",VLOOKUP($K162,Languages!$A$1:$G$5027,3,FALSE),IF(Declaration!$I$4="German",VLOOKUP($K162,Languages!$A$1:$G$5027,4,FALSE),IF(Declaration!$I$4="Chinese",VLOOKUP($K162,Languages!$A$1:$G$5027,5,FALSE),IF(Declaration!$I$4="Japanese",VLOOKUP($K162,Languages!$A$1:$G$5027,6,FALSE),IF(Declaration!$I$4="Portugese",VLOOKUP($K162,Languages!$A$1:$G$5027,7,FALSE)))))))))</f>
        <v>Guatemala</v>
      </c>
      <c r="D162" s="224"/>
      <c r="E162" s="224"/>
      <c r="J162" s="231" t="s">
        <v>3118</v>
      </c>
      <c r="K162" s="231" t="s">
        <v>58</v>
      </c>
      <c r="L162" t="str">
        <f t="shared" si="4"/>
        <v>Fireworks</v>
      </c>
      <c r="M162" t="str">
        <f t="shared" si="5"/>
        <v>Fireworks</v>
      </c>
    </row>
    <row r="163" spans="2:13" x14ac:dyDescent="0.2">
      <c r="B163" s="113" t="str">
        <f>IF(J163="","",IF(Declaration!$I$4="English",J163,IF(Declaration!$I$4="French",VLOOKUP($J163,Languages!$A$1:$G$5027,2,FALSE),IF(Declaration!$I$4="Spanish",VLOOKUP($J163,Languages!$A$1:$G$5027,3,FALSE),IF(Declaration!$I$4="German",VLOOKUP($J163,Languages!$A$1:$G$5027,4,FALSE),IF(Declaration!$I$4="Chinese",VLOOKUP($J163,Languages!$A$1:$G$5027,5,FALSE),IF(Declaration!$I$4="Japanese",VLOOKUP($J163,Languages!$A$1:$G$5027,6,FALSE),IF(Declaration!$I$4="Portugese",VLOOKUP($J163,Languages!$A$1:$G$5027,7,FALSE)))))))))</f>
        <v>Fireworks</v>
      </c>
      <c r="C163" s="113" t="str">
        <f>IF(K163="","",IF(Declaration!$I$4="English",K163,IF(Declaration!$I$4="French",VLOOKUP($K163,Languages!$A$1:$G$5027,2,FALSE),IF(Declaration!$I$4="Spanish",VLOOKUP($K163,Languages!$A$1:$G$5027,3,FALSE),IF(Declaration!$I$4="German",VLOOKUP($K163,Languages!$A$1:$G$5027,4,FALSE),IF(Declaration!$I$4="Chinese",VLOOKUP($K163,Languages!$A$1:$G$5027,5,FALSE),IF(Declaration!$I$4="Japanese",VLOOKUP($K163,Languages!$A$1:$G$5027,6,FALSE),IF(Declaration!$I$4="Portugese",VLOOKUP($K163,Languages!$A$1:$G$5027,7,FALSE)))))))))</f>
        <v>India</v>
      </c>
      <c r="D163" s="224"/>
      <c r="E163" s="224"/>
      <c r="J163" s="231" t="s">
        <v>3118</v>
      </c>
      <c r="K163" s="231" t="s">
        <v>64</v>
      </c>
      <c r="L163" t="str">
        <f t="shared" si="4"/>
        <v>Fireworks</v>
      </c>
      <c r="M163" t="str">
        <f t="shared" si="5"/>
        <v>Fireworks</v>
      </c>
    </row>
    <row r="164" spans="2:13" x14ac:dyDescent="0.2">
      <c r="B164" s="113" t="str">
        <f>IF(J164="","",IF(Declaration!$I$4="English",J164,IF(Declaration!$I$4="French",VLOOKUP($J164,Languages!$A$1:$G$5027,2,FALSE),IF(Declaration!$I$4="Spanish",VLOOKUP($J164,Languages!$A$1:$G$5027,3,FALSE),IF(Declaration!$I$4="German",VLOOKUP($J164,Languages!$A$1:$G$5027,4,FALSE),IF(Declaration!$I$4="Chinese",VLOOKUP($J164,Languages!$A$1:$G$5027,5,FALSE),IF(Declaration!$I$4="Japanese",VLOOKUP($J164,Languages!$A$1:$G$5027,6,FALSE),IF(Declaration!$I$4="Portugese",VLOOKUP($J164,Languages!$A$1:$G$5027,7,FALSE)))))))))</f>
        <v>Fireworks</v>
      </c>
      <c r="C164" s="113" t="str">
        <f>IF(K164="","",IF(Declaration!$I$4="English",K164,IF(Declaration!$I$4="French",VLOOKUP($K164,Languages!$A$1:$G$5027,2,FALSE),IF(Declaration!$I$4="Spanish",VLOOKUP($K164,Languages!$A$1:$G$5027,3,FALSE),IF(Declaration!$I$4="German",VLOOKUP($K164,Languages!$A$1:$G$5027,4,FALSE),IF(Declaration!$I$4="Chinese",VLOOKUP($K164,Languages!$A$1:$G$5027,5,FALSE),IF(Declaration!$I$4="Japanese",VLOOKUP($K164,Languages!$A$1:$G$5027,6,FALSE),IF(Declaration!$I$4="Portugese",VLOOKUP($K164,Languages!$A$1:$G$5027,7,FALSE)))))))))</f>
        <v>Peru</v>
      </c>
      <c r="D164" s="224"/>
      <c r="E164" s="224"/>
      <c r="J164" s="231" t="s">
        <v>3118</v>
      </c>
      <c r="K164" s="231" t="s">
        <v>104</v>
      </c>
      <c r="L164" t="str">
        <f t="shared" si="4"/>
        <v>Fireworks</v>
      </c>
      <c r="M164" t="str">
        <f t="shared" si="5"/>
        <v>Fireworks</v>
      </c>
    </row>
    <row r="165" spans="2:13" x14ac:dyDescent="0.2">
      <c r="B165" s="113" t="str">
        <f>IF(J165="","",IF(Declaration!$I$4="English",J165,IF(Declaration!$I$4="French",VLOOKUP($J165,Languages!$A$1:$G$5027,2,FALSE),IF(Declaration!$I$4="Spanish",VLOOKUP($J165,Languages!$A$1:$G$5027,3,FALSE),IF(Declaration!$I$4="German",VLOOKUP($J165,Languages!$A$1:$G$5027,4,FALSE),IF(Declaration!$I$4="Chinese",VLOOKUP($J165,Languages!$A$1:$G$5027,5,FALSE),IF(Declaration!$I$4="Japanese",VLOOKUP($J165,Languages!$A$1:$G$5027,6,FALSE),IF(Declaration!$I$4="Portugese",VLOOKUP($J165,Languages!$A$1:$G$5027,7,FALSE)))))))))</f>
        <v>Fish</v>
      </c>
      <c r="C165" s="113" t="str">
        <f>IF(K165="","",IF(Declaration!$I$4="English",K165,IF(Declaration!$I$4="French",VLOOKUP($K165,Languages!$A$1:$G$5027,2,FALSE),IF(Declaration!$I$4="Spanish",VLOOKUP($K165,Languages!$A$1:$G$5027,3,FALSE),IF(Declaration!$I$4="German",VLOOKUP($K165,Languages!$A$1:$G$5027,4,FALSE),IF(Declaration!$I$4="Chinese",VLOOKUP($K165,Languages!$A$1:$G$5027,5,FALSE),IF(Declaration!$I$4="Japanese",VLOOKUP($K165,Languages!$A$1:$G$5027,6,FALSE),IF(Declaration!$I$4="Portugese",VLOOKUP($K165,Languages!$A$1:$G$5027,7,FALSE)))))))))</f>
        <v>Brazil</v>
      </c>
      <c r="D165" s="224"/>
      <c r="E165" s="224"/>
      <c r="J165" s="231" t="s">
        <v>3053</v>
      </c>
      <c r="K165" s="231" t="s">
        <v>31</v>
      </c>
      <c r="L165" t="str">
        <f t="shared" si="4"/>
        <v>Fish</v>
      </c>
      <c r="M165" t="str">
        <f t="shared" si="5"/>
        <v>Fish</v>
      </c>
    </row>
    <row r="166" spans="2:13" x14ac:dyDescent="0.2">
      <c r="B166" s="113" t="str">
        <f>IF(J166="","",IF(Declaration!$I$4="English",J166,IF(Declaration!$I$4="French",VLOOKUP($J166,Languages!$A$1:$G$5027,2,FALSE),IF(Declaration!$I$4="Spanish",VLOOKUP($J166,Languages!$A$1:$G$5027,3,FALSE),IF(Declaration!$I$4="German",VLOOKUP($J166,Languages!$A$1:$G$5027,4,FALSE),IF(Declaration!$I$4="Chinese",VLOOKUP($J166,Languages!$A$1:$G$5027,5,FALSE),IF(Declaration!$I$4="Japanese",VLOOKUP($J166,Languages!$A$1:$G$5027,6,FALSE),IF(Declaration!$I$4="Portugese",VLOOKUP($J166,Languages!$A$1:$G$5027,7,FALSE)))))))))</f>
        <v>Fish</v>
      </c>
      <c r="C166" s="113" t="str">
        <f>IF(K166="","",IF(Declaration!$I$4="English",K166,IF(Declaration!$I$4="French",VLOOKUP($K166,Languages!$A$1:$G$5027,2,FALSE),IF(Declaration!$I$4="Spanish",VLOOKUP($K166,Languages!$A$1:$G$5027,3,FALSE),IF(Declaration!$I$4="German",VLOOKUP($K166,Languages!$A$1:$G$5027,4,FALSE),IF(Declaration!$I$4="Chinese",VLOOKUP($K166,Languages!$A$1:$G$5027,5,FALSE),IF(Declaration!$I$4="Japanese",VLOOKUP($K166,Languages!$A$1:$G$5027,6,FALSE),IF(Declaration!$I$4="Portugese",VLOOKUP($K166,Languages!$A$1:$G$5027,7,FALSE)))))))))</f>
        <v>Cambodia</v>
      </c>
      <c r="D166" s="224"/>
      <c r="E166" s="224"/>
      <c r="J166" s="231" t="s">
        <v>3053</v>
      </c>
      <c r="K166" s="231" t="s">
        <v>36</v>
      </c>
      <c r="L166" t="str">
        <f t="shared" si="4"/>
        <v>Fish</v>
      </c>
      <c r="M166" t="str">
        <f t="shared" si="5"/>
        <v>Fish</v>
      </c>
    </row>
    <row r="167" spans="2:13" x14ac:dyDescent="0.2">
      <c r="B167" s="113" t="str">
        <f>IF(J167="","",IF(Declaration!$I$4="English",J167,IF(Declaration!$I$4="French",VLOOKUP($J167,Languages!$A$1:$G$5027,2,FALSE),IF(Declaration!$I$4="Spanish",VLOOKUP($J167,Languages!$A$1:$G$5027,3,FALSE),IF(Declaration!$I$4="German",VLOOKUP($J167,Languages!$A$1:$G$5027,4,FALSE),IF(Declaration!$I$4="Chinese",VLOOKUP($J167,Languages!$A$1:$G$5027,5,FALSE),IF(Declaration!$I$4="Japanese",VLOOKUP($J167,Languages!$A$1:$G$5027,6,FALSE),IF(Declaration!$I$4="Portugese",VLOOKUP($J167,Languages!$A$1:$G$5027,7,FALSE)))))))))</f>
        <v>Fish</v>
      </c>
      <c r="C167" s="113" t="str">
        <f>IF(K167="","",IF(Declaration!$I$4="English",K167,IF(Declaration!$I$4="French",VLOOKUP($K167,Languages!$A$1:$G$5027,2,FALSE),IF(Declaration!$I$4="Spanish",VLOOKUP($K167,Languages!$A$1:$G$5027,3,FALSE),IF(Declaration!$I$4="German",VLOOKUP($K167,Languages!$A$1:$G$5027,4,FALSE),IF(Declaration!$I$4="Chinese",VLOOKUP($K167,Languages!$A$1:$G$5027,5,FALSE),IF(Declaration!$I$4="Japanese",VLOOKUP($K167,Languages!$A$1:$G$5027,6,FALSE),IF(Declaration!$I$4="Portugese",VLOOKUP($K167,Languages!$A$1:$G$5027,7,FALSE)))))))))</f>
        <v>China</v>
      </c>
      <c r="D167" s="224"/>
      <c r="E167" s="224"/>
      <c r="J167" s="231" t="s">
        <v>3053</v>
      </c>
      <c r="K167" s="231" t="s">
        <v>1237</v>
      </c>
      <c r="L167" t="str">
        <f t="shared" si="4"/>
        <v>Fish</v>
      </c>
      <c r="M167" t="str">
        <f t="shared" si="5"/>
        <v>Fish</v>
      </c>
    </row>
    <row r="168" spans="2:13" x14ac:dyDescent="0.2">
      <c r="B168" s="113" t="str">
        <f>IF(J168="","",IF(Declaration!$I$4="English",J168,IF(Declaration!$I$4="French",VLOOKUP($J168,Languages!$A$1:$G$5027,2,FALSE),IF(Declaration!$I$4="Spanish",VLOOKUP($J168,Languages!$A$1:$G$5027,3,FALSE),IF(Declaration!$I$4="German",VLOOKUP($J168,Languages!$A$1:$G$5027,4,FALSE),IF(Declaration!$I$4="Chinese",VLOOKUP($J168,Languages!$A$1:$G$5027,5,FALSE),IF(Declaration!$I$4="Japanese",VLOOKUP($J168,Languages!$A$1:$G$5027,6,FALSE),IF(Declaration!$I$4="Portugese",VLOOKUP($J168,Languages!$A$1:$G$5027,7,FALSE)))))))))</f>
        <v>Fish</v>
      </c>
      <c r="C168" s="113" t="str">
        <f>IF(K168="","",IF(Declaration!$I$4="English",K168,IF(Declaration!$I$4="French",VLOOKUP($K168,Languages!$A$1:$G$5027,2,FALSE),IF(Declaration!$I$4="Spanish",VLOOKUP($K168,Languages!$A$1:$G$5027,3,FALSE),IF(Declaration!$I$4="German",VLOOKUP($K168,Languages!$A$1:$G$5027,4,FALSE),IF(Declaration!$I$4="Chinese",VLOOKUP($K168,Languages!$A$1:$G$5027,5,FALSE),IF(Declaration!$I$4="Japanese",VLOOKUP($K168,Languages!$A$1:$G$5027,6,FALSE),IF(Declaration!$I$4="Portugese",VLOOKUP($K168,Languages!$A$1:$G$5027,7,FALSE)))))))))</f>
        <v>Ghana</v>
      </c>
      <c r="D168" s="224"/>
      <c r="E168" s="224"/>
      <c r="J168" s="231" t="s">
        <v>3053</v>
      </c>
      <c r="K168" s="231" t="s">
        <v>56</v>
      </c>
      <c r="L168" t="str">
        <f t="shared" si="4"/>
        <v>Fish</v>
      </c>
      <c r="M168" t="str">
        <f t="shared" si="5"/>
        <v>Fish</v>
      </c>
    </row>
    <row r="169" spans="2:13" x14ac:dyDescent="0.2">
      <c r="B169" s="113" t="str">
        <f>IF(J169="","",IF(Declaration!$I$4="English",J169,IF(Declaration!$I$4="French",VLOOKUP($J169,Languages!$A$1:$G$5027,2,FALSE),IF(Declaration!$I$4="Spanish",VLOOKUP($J169,Languages!$A$1:$G$5027,3,FALSE),IF(Declaration!$I$4="German",VLOOKUP($J169,Languages!$A$1:$G$5027,4,FALSE),IF(Declaration!$I$4="Chinese",VLOOKUP($J169,Languages!$A$1:$G$5027,5,FALSE),IF(Declaration!$I$4="Japanese",VLOOKUP($J169,Languages!$A$1:$G$5027,6,FALSE),IF(Declaration!$I$4="Portugese",VLOOKUP($J169,Languages!$A$1:$G$5027,7,FALSE)))))))))</f>
        <v>Fish</v>
      </c>
      <c r="C169" s="113" t="str">
        <f>IF(K169="","",IF(Declaration!$I$4="English",K169,IF(Declaration!$I$4="French",VLOOKUP($K169,Languages!$A$1:$G$5027,2,FALSE),IF(Declaration!$I$4="Spanish",VLOOKUP($K169,Languages!$A$1:$G$5027,3,FALSE),IF(Declaration!$I$4="German",VLOOKUP($K169,Languages!$A$1:$G$5027,4,FALSE),IF(Declaration!$I$4="Chinese",VLOOKUP($K169,Languages!$A$1:$G$5027,5,FALSE),IF(Declaration!$I$4="Japanese",VLOOKUP($K169,Languages!$A$1:$G$5027,6,FALSE),IF(Declaration!$I$4="Portugese",VLOOKUP($K169,Languages!$A$1:$G$5027,7,FALSE)))))))))</f>
        <v>Indonesia</v>
      </c>
      <c r="D169" s="224"/>
      <c r="E169" s="224"/>
      <c r="J169" s="231" t="s">
        <v>3053</v>
      </c>
      <c r="K169" s="231" t="s">
        <v>65</v>
      </c>
      <c r="L169" t="str">
        <f t="shared" si="4"/>
        <v>Fish</v>
      </c>
      <c r="M169" t="str">
        <f t="shared" si="5"/>
        <v>Fish</v>
      </c>
    </row>
    <row r="170" spans="2:13" x14ac:dyDescent="0.2">
      <c r="B170" s="113" t="str">
        <f>IF(J170="","",IF(Declaration!$I$4="English",J170,IF(Declaration!$I$4="French",VLOOKUP($J170,Languages!$A$1:$G$5027,2,FALSE),IF(Declaration!$I$4="Spanish",VLOOKUP($J170,Languages!$A$1:$G$5027,3,FALSE),IF(Declaration!$I$4="German",VLOOKUP($J170,Languages!$A$1:$G$5027,4,FALSE),IF(Declaration!$I$4="Chinese",VLOOKUP($J170,Languages!$A$1:$G$5027,5,FALSE),IF(Declaration!$I$4="Japanese",VLOOKUP($J170,Languages!$A$1:$G$5027,6,FALSE),IF(Declaration!$I$4="Portugese",VLOOKUP($J170,Languages!$A$1:$G$5027,7,FALSE)))))))))</f>
        <v>Fish</v>
      </c>
      <c r="C170" s="113" t="str">
        <f>IF(K170="","",IF(Declaration!$I$4="English",K170,IF(Declaration!$I$4="French",VLOOKUP($K170,Languages!$A$1:$G$5027,2,FALSE),IF(Declaration!$I$4="Spanish",VLOOKUP($K170,Languages!$A$1:$G$5027,3,FALSE),IF(Declaration!$I$4="German",VLOOKUP($K170,Languages!$A$1:$G$5027,4,FALSE),IF(Declaration!$I$4="Chinese",VLOOKUP($K170,Languages!$A$1:$G$5027,5,FALSE),IF(Declaration!$I$4="Japanese",VLOOKUP($K170,Languages!$A$1:$G$5027,6,FALSE),IF(Declaration!$I$4="Portugese",VLOOKUP($K170,Languages!$A$1:$G$5027,7,FALSE)))))))))</f>
        <v>Kenya</v>
      </c>
      <c r="D170" s="224"/>
      <c r="E170" s="224"/>
      <c r="J170" s="231" t="s">
        <v>3053</v>
      </c>
      <c r="K170" s="231" t="s">
        <v>70</v>
      </c>
      <c r="L170" t="str">
        <f t="shared" si="4"/>
        <v>Fish</v>
      </c>
      <c r="M170" t="str">
        <f t="shared" si="5"/>
        <v>Fish</v>
      </c>
    </row>
    <row r="171" spans="2:13" x14ac:dyDescent="0.2">
      <c r="B171" s="113" t="str">
        <f>IF(J171="","",IF(Declaration!$I$4="English",J171,IF(Declaration!$I$4="French",VLOOKUP($J171,Languages!$A$1:$G$5027,2,FALSE),IF(Declaration!$I$4="Spanish",VLOOKUP($J171,Languages!$A$1:$G$5027,3,FALSE),IF(Declaration!$I$4="German",VLOOKUP($J171,Languages!$A$1:$G$5027,4,FALSE),IF(Declaration!$I$4="Chinese",VLOOKUP($J171,Languages!$A$1:$G$5027,5,FALSE),IF(Declaration!$I$4="Japanese",VLOOKUP($J171,Languages!$A$1:$G$5027,6,FALSE),IF(Declaration!$I$4="Portugese",VLOOKUP($J171,Languages!$A$1:$G$5027,7,FALSE)))))))))</f>
        <v>Fish</v>
      </c>
      <c r="C171" s="113" t="str">
        <f>IF(K171="","",IF(Declaration!$I$4="English",K171,IF(Declaration!$I$4="French",VLOOKUP($K171,Languages!$A$1:$G$5027,2,FALSE),IF(Declaration!$I$4="Spanish",VLOOKUP($K171,Languages!$A$1:$G$5027,3,FALSE),IF(Declaration!$I$4="German",VLOOKUP($K171,Languages!$A$1:$G$5027,4,FALSE),IF(Declaration!$I$4="Chinese",VLOOKUP($K171,Languages!$A$1:$G$5027,5,FALSE),IF(Declaration!$I$4="Japanese",VLOOKUP($K171,Languages!$A$1:$G$5027,6,FALSE),IF(Declaration!$I$4="Portugese",VLOOKUP($K171,Languages!$A$1:$G$5027,7,FALSE)))))))))</f>
        <v>Paraguay</v>
      </c>
      <c r="D171" s="224"/>
      <c r="E171" s="224"/>
      <c r="J171" s="231" t="s">
        <v>3053</v>
      </c>
      <c r="K171" s="231" t="s">
        <v>103</v>
      </c>
      <c r="L171" t="str">
        <f t="shared" si="4"/>
        <v>Fish</v>
      </c>
      <c r="M171" t="str">
        <f t="shared" si="5"/>
        <v>Fish</v>
      </c>
    </row>
    <row r="172" spans="2:13" x14ac:dyDescent="0.2">
      <c r="B172" s="113" t="str">
        <f>IF(J172="","",IF(Declaration!$I$4="English",J172,IF(Declaration!$I$4="French",VLOOKUP($J172,Languages!$A$1:$G$5027,2,FALSE),IF(Declaration!$I$4="Spanish",VLOOKUP($J172,Languages!$A$1:$G$5027,3,FALSE),IF(Declaration!$I$4="German",VLOOKUP($J172,Languages!$A$1:$G$5027,4,FALSE),IF(Declaration!$I$4="Chinese",VLOOKUP($J172,Languages!$A$1:$G$5027,5,FALSE),IF(Declaration!$I$4="Japanese",VLOOKUP($J172,Languages!$A$1:$G$5027,6,FALSE),IF(Declaration!$I$4="Portugese",VLOOKUP($J172,Languages!$A$1:$G$5027,7,FALSE)))))))))</f>
        <v>Fish</v>
      </c>
      <c r="C172" s="113" t="str">
        <f>IF(K172="","",IF(Declaration!$I$4="English",K172,IF(Declaration!$I$4="French",VLOOKUP($K172,Languages!$A$1:$G$5027,2,FALSE),IF(Declaration!$I$4="Spanish",VLOOKUP($K172,Languages!$A$1:$G$5027,3,FALSE),IF(Declaration!$I$4="German",VLOOKUP($K172,Languages!$A$1:$G$5027,4,FALSE),IF(Declaration!$I$4="Chinese",VLOOKUP($K172,Languages!$A$1:$G$5027,5,FALSE),IF(Declaration!$I$4="Japanese",VLOOKUP($K172,Languages!$A$1:$G$5027,6,FALSE),IF(Declaration!$I$4="Portugese",VLOOKUP($K172,Languages!$A$1:$G$5027,7,FALSE)))))))))</f>
        <v>Peru</v>
      </c>
      <c r="D172" s="224"/>
      <c r="E172" s="224"/>
      <c r="J172" s="231" t="s">
        <v>3053</v>
      </c>
      <c r="K172" s="231" t="s">
        <v>104</v>
      </c>
      <c r="L172" t="str">
        <f t="shared" si="4"/>
        <v>Fish</v>
      </c>
      <c r="M172" t="str">
        <f t="shared" si="5"/>
        <v>Fish</v>
      </c>
    </row>
    <row r="173" spans="2:13" x14ac:dyDescent="0.2">
      <c r="B173" s="113" t="str">
        <f>IF(J173="","",IF(Declaration!$I$4="English",J173,IF(Declaration!$I$4="French",VLOOKUP($J173,Languages!$A$1:$G$5027,2,FALSE),IF(Declaration!$I$4="Spanish",VLOOKUP($J173,Languages!$A$1:$G$5027,3,FALSE),IF(Declaration!$I$4="German",VLOOKUP($J173,Languages!$A$1:$G$5027,4,FALSE),IF(Declaration!$I$4="Chinese",VLOOKUP($J173,Languages!$A$1:$G$5027,5,FALSE),IF(Declaration!$I$4="Japanese",VLOOKUP($J173,Languages!$A$1:$G$5027,6,FALSE),IF(Declaration!$I$4="Portugese",VLOOKUP($J173,Languages!$A$1:$G$5027,7,FALSE)))))))))</f>
        <v>Fish</v>
      </c>
      <c r="C173" s="113" t="str">
        <f>IF(K173="","",IF(Declaration!$I$4="English",K173,IF(Declaration!$I$4="French",VLOOKUP($K173,Languages!$A$1:$G$5027,2,FALSE),IF(Declaration!$I$4="Spanish",VLOOKUP($K173,Languages!$A$1:$G$5027,3,FALSE),IF(Declaration!$I$4="German",VLOOKUP($K173,Languages!$A$1:$G$5027,4,FALSE),IF(Declaration!$I$4="Chinese",VLOOKUP($K173,Languages!$A$1:$G$5027,5,FALSE),IF(Declaration!$I$4="Japanese",VLOOKUP($K173,Languages!$A$1:$G$5027,6,FALSE),IF(Declaration!$I$4="Portugese",VLOOKUP($K173,Languages!$A$1:$G$5027,7,FALSE)))))))))</f>
        <v>Philippines</v>
      </c>
      <c r="D173" s="224"/>
      <c r="E173" s="224"/>
      <c r="J173" s="231" t="s">
        <v>3053</v>
      </c>
      <c r="K173" s="231" t="s">
        <v>2462</v>
      </c>
      <c r="L173" t="str">
        <f t="shared" si="4"/>
        <v>Fish</v>
      </c>
      <c r="M173" t="str">
        <f t="shared" si="5"/>
        <v>Fish</v>
      </c>
    </row>
    <row r="174" spans="2:13" x14ac:dyDescent="0.2">
      <c r="B174" s="113" t="str">
        <f>IF(J174="","",IF(Declaration!$I$4="English",J174,IF(Declaration!$I$4="French",VLOOKUP($J174,Languages!$A$1:$G$5027,2,FALSE),IF(Declaration!$I$4="Spanish",VLOOKUP($J174,Languages!$A$1:$G$5027,3,FALSE),IF(Declaration!$I$4="German",VLOOKUP($J174,Languages!$A$1:$G$5027,4,FALSE),IF(Declaration!$I$4="Chinese",VLOOKUP($J174,Languages!$A$1:$G$5027,5,FALSE),IF(Declaration!$I$4="Japanese",VLOOKUP($J174,Languages!$A$1:$G$5027,6,FALSE),IF(Declaration!$I$4="Portugese",VLOOKUP($J174,Languages!$A$1:$G$5027,7,FALSE)))))))))</f>
        <v>Fish</v>
      </c>
      <c r="C174" s="113" t="str">
        <f>IF(K174="","",IF(Declaration!$I$4="English",K174,IF(Declaration!$I$4="French",VLOOKUP($K174,Languages!$A$1:$G$5027,2,FALSE),IF(Declaration!$I$4="Spanish",VLOOKUP($K174,Languages!$A$1:$G$5027,3,FALSE),IF(Declaration!$I$4="German",VLOOKUP($K174,Languages!$A$1:$G$5027,4,FALSE),IF(Declaration!$I$4="Chinese",VLOOKUP($K174,Languages!$A$1:$G$5027,5,FALSE),IF(Declaration!$I$4="Japanese",VLOOKUP($K174,Languages!$A$1:$G$5027,6,FALSE),IF(Declaration!$I$4="Portugese",VLOOKUP($K174,Languages!$A$1:$G$5027,7,FALSE)))))))))</f>
        <v>Thailand</v>
      </c>
      <c r="D174" s="224"/>
      <c r="E174" s="224"/>
      <c r="J174" s="231" t="s">
        <v>3053</v>
      </c>
      <c r="K174" s="231" t="s">
        <v>121</v>
      </c>
      <c r="L174" t="str">
        <f t="shared" si="4"/>
        <v>Fish</v>
      </c>
      <c r="M174" t="str">
        <f t="shared" si="5"/>
        <v>Fish</v>
      </c>
    </row>
    <row r="175" spans="2:13" x14ac:dyDescent="0.2">
      <c r="B175" s="113" t="str">
        <f>IF(J175="","",IF(Declaration!$I$4="English",J175,IF(Declaration!$I$4="French",VLOOKUP($J175,Languages!$A$1:$G$5027,2,FALSE),IF(Declaration!$I$4="Spanish",VLOOKUP($J175,Languages!$A$1:$G$5027,3,FALSE),IF(Declaration!$I$4="German",VLOOKUP($J175,Languages!$A$1:$G$5027,4,FALSE),IF(Declaration!$I$4="Chinese",VLOOKUP($J175,Languages!$A$1:$G$5027,5,FALSE),IF(Declaration!$I$4="Japanese",VLOOKUP($J175,Languages!$A$1:$G$5027,6,FALSE),IF(Declaration!$I$4="Portugese",VLOOKUP($J175,Languages!$A$1:$G$5027,7,FALSE)))))))))</f>
        <v>Fish</v>
      </c>
      <c r="C175" s="113" t="str">
        <f>IF(K175="","",IF(Declaration!$I$4="English",K175,IF(Declaration!$I$4="French",VLOOKUP($K175,Languages!$A$1:$G$5027,2,FALSE),IF(Declaration!$I$4="Spanish",VLOOKUP($K175,Languages!$A$1:$G$5027,3,FALSE),IF(Declaration!$I$4="German",VLOOKUP($K175,Languages!$A$1:$G$5027,4,FALSE),IF(Declaration!$I$4="Chinese",VLOOKUP($K175,Languages!$A$1:$G$5027,5,FALSE),IF(Declaration!$I$4="Japanese",VLOOKUP($K175,Languages!$A$1:$G$5027,6,FALSE),IF(Declaration!$I$4="Portugese",VLOOKUP($K175,Languages!$A$1:$G$5027,7,FALSE)))))))))</f>
        <v>Taiwan</v>
      </c>
      <c r="D175" s="224"/>
      <c r="E175" s="224"/>
      <c r="J175" s="231" t="s">
        <v>3053</v>
      </c>
      <c r="K175" s="231" t="s">
        <v>1793</v>
      </c>
      <c r="L175" t="str">
        <f t="shared" si="4"/>
        <v>Fish</v>
      </c>
      <c r="M175" t="str">
        <f t="shared" si="5"/>
        <v>Fish</v>
      </c>
    </row>
    <row r="176" spans="2:13" x14ac:dyDescent="0.2">
      <c r="B176" s="113" t="str">
        <f>IF(J176="","",IF(Declaration!$I$4="English",J176,IF(Declaration!$I$4="French",VLOOKUP($J176,Languages!$A$1:$G$5027,2,FALSE),IF(Declaration!$I$4="Spanish",VLOOKUP($J176,Languages!$A$1:$G$5027,3,FALSE),IF(Declaration!$I$4="German",VLOOKUP($J176,Languages!$A$1:$G$5027,4,FALSE),IF(Declaration!$I$4="Chinese",VLOOKUP($J176,Languages!$A$1:$G$5027,5,FALSE),IF(Declaration!$I$4="Japanese",VLOOKUP($J176,Languages!$A$1:$G$5027,6,FALSE),IF(Declaration!$I$4="Portugese",VLOOKUP($J176,Languages!$A$1:$G$5027,7,FALSE)))))))))</f>
        <v>Fish</v>
      </c>
      <c r="C176" s="113" t="str">
        <f>IF(K176="","",IF(Declaration!$I$4="English",K176,IF(Declaration!$I$4="French",VLOOKUP($K176,Languages!$A$1:$G$5027,2,FALSE),IF(Declaration!$I$4="Spanish",VLOOKUP($K176,Languages!$A$1:$G$5027,3,FALSE),IF(Declaration!$I$4="German",VLOOKUP($K176,Languages!$A$1:$G$5027,4,FALSE),IF(Declaration!$I$4="Chinese",VLOOKUP($K176,Languages!$A$1:$G$5027,5,FALSE),IF(Declaration!$I$4="Japanese",VLOOKUP($K176,Languages!$A$1:$G$5027,6,FALSE),IF(Declaration!$I$4="Portugese",VLOOKUP($K176,Languages!$A$1:$G$5027,7,FALSE)))))))))</f>
        <v>Uganda</v>
      </c>
      <c r="D176" s="224"/>
      <c r="E176" s="224"/>
      <c r="J176" s="231" t="s">
        <v>3053</v>
      </c>
      <c r="K176" s="231" t="s">
        <v>128</v>
      </c>
      <c r="L176" t="str">
        <f t="shared" si="4"/>
        <v>Fish</v>
      </c>
      <c r="M176" t="str">
        <f t="shared" si="5"/>
        <v>Fish</v>
      </c>
    </row>
    <row r="177" spans="2:13" x14ac:dyDescent="0.2">
      <c r="B177" s="113" t="str">
        <f>IF(J177="","",IF(Declaration!$I$4="English",J177,IF(Declaration!$I$4="French",VLOOKUP($J177,Languages!$A$1:$G$5027,2,FALSE),IF(Declaration!$I$4="Spanish",VLOOKUP($J177,Languages!$A$1:$G$5027,3,FALSE),IF(Declaration!$I$4="German",VLOOKUP($J177,Languages!$A$1:$G$5027,4,FALSE),IF(Declaration!$I$4="Chinese",VLOOKUP($J177,Languages!$A$1:$G$5027,5,FALSE),IF(Declaration!$I$4="Japanese",VLOOKUP($J177,Languages!$A$1:$G$5027,6,FALSE),IF(Declaration!$I$4="Portugese",VLOOKUP($J177,Languages!$A$1:$G$5027,7,FALSE)))))))))</f>
        <v>Fish</v>
      </c>
      <c r="C177" s="113" t="str">
        <f>IF(K177="","",IF(Declaration!$I$4="English",K177,IF(Declaration!$I$4="French",VLOOKUP($K177,Languages!$A$1:$G$5027,2,FALSE),IF(Declaration!$I$4="Spanish",VLOOKUP($K177,Languages!$A$1:$G$5027,3,FALSE),IF(Declaration!$I$4="German",VLOOKUP($K177,Languages!$A$1:$G$5027,4,FALSE),IF(Declaration!$I$4="Chinese",VLOOKUP($K177,Languages!$A$1:$G$5027,5,FALSE),IF(Declaration!$I$4="Japanese",VLOOKUP($K177,Languages!$A$1:$G$5027,6,FALSE),IF(Declaration!$I$4="Portugese",VLOOKUP($K177,Languages!$A$1:$G$5027,7,FALSE)))))))))</f>
        <v>Vietnam</v>
      </c>
      <c r="D177" s="224"/>
      <c r="E177" s="224"/>
      <c r="J177" s="231" t="s">
        <v>3053</v>
      </c>
      <c r="K177" s="231" t="s">
        <v>133</v>
      </c>
      <c r="L177" t="str">
        <f t="shared" si="4"/>
        <v>Fish</v>
      </c>
      <c r="M177" t="str">
        <f t="shared" si="5"/>
        <v>Fish</v>
      </c>
    </row>
    <row r="178" spans="2:13" x14ac:dyDescent="0.2">
      <c r="B178" s="113" t="str">
        <f>IF(J178="","",IF(Declaration!$I$4="English",J178,IF(Declaration!$I$4="French",VLOOKUP($J178,Languages!$A$1:$G$5027,2,FALSE),IF(Declaration!$I$4="Spanish",VLOOKUP($J178,Languages!$A$1:$G$5027,3,FALSE),IF(Declaration!$I$4="German",VLOOKUP($J178,Languages!$A$1:$G$5027,4,FALSE),IF(Declaration!$I$4="Chinese",VLOOKUP($J178,Languages!$A$1:$G$5027,5,FALSE),IF(Declaration!$I$4="Japanese",VLOOKUP($J178,Languages!$A$1:$G$5027,6,FALSE),IF(Declaration!$I$4="Portugese",VLOOKUP($J178,Languages!$A$1:$G$5027,7,FALSE)))))))))</f>
        <v>Fish</v>
      </c>
      <c r="C178" s="113" t="str">
        <f>IF(K178="","",IF(Declaration!$I$4="English",K178,IF(Declaration!$I$4="French",VLOOKUP($K178,Languages!$A$1:$G$5027,2,FALSE),IF(Declaration!$I$4="Spanish",VLOOKUP($K178,Languages!$A$1:$G$5027,3,FALSE),IF(Declaration!$I$4="German",VLOOKUP($K178,Languages!$A$1:$G$5027,4,FALSE),IF(Declaration!$I$4="Chinese",VLOOKUP($K178,Languages!$A$1:$G$5027,5,FALSE),IF(Declaration!$I$4="Japanese",VLOOKUP($K178,Languages!$A$1:$G$5027,6,FALSE),IF(Declaration!$I$4="Portugese",VLOOKUP($K178,Languages!$A$1:$G$5027,7,FALSE)))))))))</f>
        <v>Yemen</v>
      </c>
      <c r="D178" s="224"/>
      <c r="E178" s="224"/>
      <c r="J178" s="231" t="s">
        <v>3053</v>
      </c>
      <c r="K178" s="231" t="s">
        <v>134</v>
      </c>
      <c r="L178" t="str">
        <f t="shared" si="4"/>
        <v>Fish</v>
      </c>
      <c r="M178" t="str">
        <f t="shared" si="5"/>
        <v>Fish</v>
      </c>
    </row>
    <row r="179" spans="2:13" x14ac:dyDescent="0.2">
      <c r="B179" s="113" t="str">
        <f>IF(J179="","",IF(Declaration!$I$4="English",J179,IF(Declaration!$I$4="French",VLOOKUP($J179,Languages!$A$1:$G$5027,2,FALSE),IF(Declaration!$I$4="Spanish",VLOOKUP($J179,Languages!$A$1:$G$5027,3,FALSE),IF(Declaration!$I$4="German",VLOOKUP($J179,Languages!$A$1:$G$5027,4,FALSE),IF(Declaration!$I$4="Chinese",VLOOKUP($J179,Languages!$A$1:$G$5027,5,FALSE),IF(Declaration!$I$4="Japanese",VLOOKUP($J179,Languages!$A$1:$G$5027,6,FALSE),IF(Declaration!$I$4="Portugese",VLOOKUP($J179,Languages!$A$1:$G$5027,7,FALSE)))))))))</f>
        <v>Flowers</v>
      </c>
      <c r="C179" s="113" t="str">
        <f>IF(K179="","",IF(Declaration!$I$4="English",K179,IF(Declaration!$I$4="French",VLOOKUP($K179,Languages!$A$1:$G$5027,2,FALSE),IF(Declaration!$I$4="Spanish",VLOOKUP($K179,Languages!$A$1:$G$5027,3,FALSE),IF(Declaration!$I$4="German",VLOOKUP($K179,Languages!$A$1:$G$5027,4,FALSE),IF(Declaration!$I$4="Chinese",VLOOKUP($K179,Languages!$A$1:$G$5027,5,FALSE),IF(Declaration!$I$4="Japanese",VLOOKUP($K179,Languages!$A$1:$G$5027,6,FALSE),IF(Declaration!$I$4="Portugese",VLOOKUP($K179,Languages!$A$1:$G$5027,7,FALSE)))))))))</f>
        <v>Ecuador</v>
      </c>
      <c r="D179" s="224"/>
      <c r="E179" s="224"/>
      <c r="J179" s="231" t="s">
        <v>3054</v>
      </c>
      <c r="K179" s="231" t="s">
        <v>47</v>
      </c>
      <c r="L179" t="str">
        <f t="shared" si="4"/>
        <v>Flowers</v>
      </c>
      <c r="M179" t="str">
        <f t="shared" si="5"/>
        <v>Flowers</v>
      </c>
    </row>
    <row r="180" spans="2:13" x14ac:dyDescent="0.2">
      <c r="B180" s="113" t="str">
        <f>IF(J180="","",IF(Declaration!$I$4="English",J180,IF(Declaration!$I$4="French",VLOOKUP($J180,Languages!$A$1:$G$5027,2,FALSE),IF(Declaration!$I$4="Spanish",VLOOKUP($J180,Languages!$A$1:$G$5027,3,FALSE),IF(Declaration!$I$4="German",VLOOKUP($J180,Languages!$A$1:$G$5027,4,FALSE),IF(Declaration!$I$4="Chinese",VLOOKUP($J180,Languages!$A$1:$G$5027,5,FALSE),IF(Declaration!$I$4="Japanese",VLOOKUP($J180,Languages!$A$1:$G$5027,6,FALSE),IF(Declaration!$I$4="Portugese",VLOOKUP($J180,Languages!$A$1:$G$5027,7,FALSE)))))))))</f>
        <v>Fluorspar (mineral)</v>
      </c>
      <c r="C180" s="113" t="str">
        <f>IF(K180="","",IF(Declaration!$I$4="English",K180,IF(Declaration!$I$4="French",VLOOKUP($K180,Languages!$A$1:$G$5027,2,FALSE),IF(Declaration!$I$4="Spanish",VLOOKUP($K180,Languages!$A$1:$G$5027,3,FALSE),IF(Declaration!$I$4="German",VLOOKUP($K180,Languages!$A$1:$G$5027,4,FALSE),IF(Declaration!$I$4="Chinese",VLOOKUP($K180,Languages!$A$1:$G$5027,5,FALSE),IF(Declaration!$I$4="Japanese",VLOOKUP($K180,Languages!$A$1:$G$5027,6,FALSE),IF(Declaration!$I$4="Portugese",VLOOKUP($K180,Languages!$A$1:$G$5027,7,FALSE)))))))))</f>
        <v>Mongolia</v>
      </c>
      <c r="D180" s="224"/>
      <c r="E180" s="224"/>
      <c r="J180" s="231" t="s">
        <v>3157</v>
      </c>
      <c r="K180" s="231" t="s">
        <v>89</v>
      </c>
      <c r="L180" t="str">
        <f t="shared" si="4"/>
        <v>Fluorspar (mineral)</v>
      </c>
      <c r="M180" t="str">
        <f t="shared" si="5"/>
        <v>Fluorspar (mineral)</v>
      </c>
    </row>
    <row r="181" spans="2:13" x14ac:dyDescent="0.2">
      <c r="B181" s="113" t="str">
        <f>IF(J181="","",IF(Declaration!$I$4="English",J181,IF(Declaration!$I$4="French",VLOOKUP($J181,Languages!$A$1:$G$5027,2,FALSE),IF(Declaration!$I$4="Spanish",VLOOKUP($J181,Languages!$A$1:$G$5027,3,FALSE),IF(Declaration!$I$4="German",VLOOKUP($J181,Languages!$A$1:$G$5027,4,FALSE),IF(Declaration!$I$4="Chinese",VLOOKUP($J181,Languages!$A$1:$G$5027,5,FALSE),IF(Declaration!$I$4="Japanese",VLOOKUP($J181,Languages!$A$1:$G$5027,6,FALSE),IF(Declaration!$I$4="Portugese",VLOOKUP($J181,Languages!$A$1:$G$5027,7,FALSE)))))))))</f>
        <v>Footwear</v>
      </c>
      <c r="C181" s="113" t="str">
        <f>IF(K181="","",IF(Declaration!$I$4="English",K181,IF(Declaration!$I$4="French",VLOOKUP($K181,Languages!$A$1:$G$5027,2,FALSE),IF(Declaration!$I$4="Spanish",VLOOKUP($K181,Languages!$A$1:$G$5027,3,FALSE),IF(Declaration!$I$4="German",VLOOKUP($K181,Languages!$A$1:$G$5027,4,FALSE),IF(Declaration!$I$4="Chinese",VLOOKUP($K181,Languages!$A$1:$G$5027,5,FALSE),IF(Declaration!$I$4="Japanese",VLOOKUP($K181,Languages!$A$1:$G$5027,6,FALSE),IF(Declaration!$I$4="Portugese",VLOOKUP($K181,Languages!$A$1:$G$5027,7,FALSE)))))))))</f>
        <v>Bangladesh</v>
      </c>
      <c r="D181" s="224"/>
      <c r="E181" s="224"/>
      <c r="J181" s="231" t="s">
        <v>3119</v>
      </c>
      <c r="K181" s="231" t="s">
        <v>24</v>
      </c>
      <c r="L181" t="str">
        <f t="shared" si="4"/>
        <v>Footwear</v>
      </c>
      <c r="M181" t="str">
        <f t="shared" si="5"/>
        <v>Footwear</v>
      </c>
    </row>
    <row r="182" spans="2:13" x14ac:dyDescent="0.2">
      <c r="B182" s="113" t="str">
        <f>IF(J182="","",IF(Declaration!$I$4="English",J182,IF(Declaration!$I$4="French",VLOOKUP($J182,Languages!$A$1:$G$5027,2,FALSE),IF(Declaration!$I$4="Spanish",VLOOKUP($J182,Languages!$A$1:$G$5027,3,FALSE),IF(Declaration!$I$4="German",VLOOKUP($J182,Languages!$A$1:$G$5027,4,FALSE),IF(Declaration!$I$4="Chinese",VLOOKUP($J182,Languages!$A$1:$G$5027,5,FALSE),IF(Declaration!$I$4="Japanese",VLOOKUP($J182,Languages!$A$1:$G$5027,6,FALSE),IF(Declaration!$I$4="Portugese",VLOOKUP($J182,Languages!$A$1:$G$5027,7,FALSE)))))))))</f>
        <v>Footwear</v>
      </c>
      <c r="C182" s="113" t="str">
        <f>IF(K182="","",IF(Declaration!$I$4="English",K182,IF(Declaration!$I$4="French",VLOOKUP($K182,Languages!$A$1:$G$5027,2,FALSE),IF(Declaration!$I$4="Spanish",VLOOKUP($K182,Languages!$A$1:$G$5027,3,FALSE),IF(Declaration!$I$4="German",VLOOKUP($K182,Languages!$A$1:$G$5027,4,FALSE),IF(Declaration!$I$4="Chinese",VLOOKUP($K182,Languages!$A$1:$G$5027,5,FALSE),IF(Declaration!$I$4="Japanese",VLOOKUP($K182,Languages!$A$1:$G$5027,6,FALSE),IF(Declaration!$I$4="Portugese",VLOOKUP($K182,Languages!$A$1:$G$5027,7,FALSE)))))))))</f>
        <v>Brazil</v>
      </c>
      <c r="D182" s="224"/>
      <c r="E182" s="224"/>
      <c r="J182" s="231" t="s">
        <v>3119</v>
      </c>
      <c r="K182" s="231" t="s">
        <v>31</v>
      </c>
      <c r="L182" t="str">
        <f t="shared" si="4"/>
        <v>Footwear</v>
      </c>
      <c r="M182" t="str">
        <f t="shared" si="5"/>
        <v>Footwear</v>
      </c>
    </row>
    <row r="183" spans="2:13" x14ac:dyDescent="0.2">
      <c r="B183" s="113" t="str">
        <f>IF(J183="","",IF(Declaration!$I$4="English",J183,IF(Declaration!$I$4="French",VLOOKUP($J183,Languages!$A$1:$G$5027,2,FALSE),IF(Declaration!$I$4="Spanish",VLOOKUP($J183,Languages!$A$1:$G$5027,3,FALSE),IF(Declaration!$I$4="German",VLOOKUP($J183,Languages!$A$1:$G$5027,4,FALSE),IF(Declaration!$I$4="Chinese",VLOOKUP($J183,Languages!$A$1:$G$5027,5,FALSE),IF(Declaration!$I$4="Japanese",VLOOKUP($J183,Languages!$A$1:$G$5027,6,FALSE),IF(Declaration!$I$4="Portugese",VLOOKUP($J183,Languages!$A$1:$G$5027,7,FALSE)))))))))</f>
        <v>Footwear</v>
      </c>
      <c r="C183" s="113" t="str">
        <f>IF(K183="","",IF(Declaration!$I$4="English",K183,IF(Declaration!$I$4="French",VLOOKUP($K183,Languages!$A$1:$G$5027,2,FALSE),IF(Declaration!$I$4="Spanish",VLOOKUP($K183,Languages!$A$1:$G$5027,3,FALSE),IF(Declaration!$I$4="German",VLOOKUP($K183,Languages!$A$1:$G$5027,4,FALSE),IF(Declaration!$I$4="Chinese",VLOOKUP($K183,Languages!$A$1:$G$5027,5,FALSE),IF(Declaration!$I$4="Japanese",VLOOKUP($K183,Languages!$A$1:$G$5027,6,FALSE),IF(Declaration!$I$4="Portugese",VLOOKUP($K183,Languages!$A$1:$G$5027,7,FALSE)))))))))</f>
        <v>China</v>
      </c>
      <c r="D183" s="224"/>
      <c r="E183" s="224"/>
      <c r="J183" s="231" t="s">
        <v>3119</v>
      </c>
      <c r="K183" s="231" t="s">
        <v>1237</v>
      </c>
      <c r="L183" t="str">
        <f t="shared" si="4"/>
        <v>Footwear</v>
      </c>
      <c r="M183" t="str">
        <f t="shared" si="5"/>
        <v>Footwear</v>
      </c>
    </row>
    <row r="184" spans="2:13" x14ac:dyDescent="0.2">
      <c r="B184" s="113" t="str">
        <f>IF(J184="","",IF(Declaration!$I$4="English",J184,IF(Declaration!$I$4="French",VLOOKUP($J184,Languages!$A$1:$G$5027,2,FALSE),IF(Declaration!$I$4="Spanish",VLOOKUP($J184,Languages!$A$1:$G$5027,3,FALSE),IF(Declaration!$I$4="German",VLOOKUP($J184,Languages!$A$1:$G$5027,4,FALSE),IF(Declaration!$I$4="Chinese",VLOOKUP($J184,Languages!$A$1:$G$5027,5,FALSE),IF(Declaration!$I$4="Japanese",VLOOKUP($J184,Languages!$A$1:$G$5027,6,FALSE),IF(Declaration!$I$4="Portugese",VLOOKUP($J184,Languages!$A$1:$G$5027,7,FALSE)))))))))</f>
        <v>Footwear</v>
      </c>
      <c r="C184" s="113" t="str">
        <f>IF(K184="","",IF(Declaration!$I$4="English",K184,IF(Declaration!$I$4="French",VLOOKUP($K184,Languages!$A$1:$G$5027,2,FALSE),IF(Declaration!$I$4="Spanish",VLOOKUP($K184,Languages!$A$1:$G$5027,3,FALSE),IF(Declaration!$I$4="German",VLOOKUP($K184,Languages!$A$1:$G$5027,4,FALSE),IF(Declaration!$I$4="Chinese",VLOOKUP($K184,Languages!$A$1:$G$5027,5,FALSE),IF(Declaration!$I$4="Japanese",VLOOKUP($K184,Languages!$A$1:$G$5027,6,FALSE),IF(Declaration!$I$4="Portugese",VLOOKUP($K184,Languages!$A$1:$G$5027,7,FALSE)))))))))</f>
        <v>India</v>
      </c>
      <c r="D184" s="224"/>
      <c r="E184" s="224"/>
      <c r="J184" s="231" t="s">
        <v>3119</v>
      </c>
      <c r="K184" s="231" t="s">
        <v>64</v>
      </c>
      <c r="L184" t="str">
        <f t="shared" si="4"/>
        <v>Footwear</v>
      </c>
      <c r="M184" t="str">
        <f t="shared" si="5"/>
        <v>Footwear</v>
      </c>
    </row>
    <row r="185" spans="2:13" x14ac:dyDescent="0.2">
      <c r="B185" s="113" t="str">
        <f>IF(J185="","",IF(Declaration!$I$4="English",J185,IF(Declaration!$I$4="French",VLOOKUP($J185,Languages!$A$1:$G$5027,2,FALSE),IF(Declaration!$I$4="Spanish",VLOOKUP($J185,Languages!$A$1:$G$5027,3,FALSE),IF(Declaration!$I$4="German",VLOOKUP($J185,Languages!$A$1:$G$5027,4,FALSE),IF(Declaration!$I$4="Chinese",VLOOKUP($J185,Languages!$A$1:$G$5027,5,FALSE),IF(Declaration!$I$4="Japanese",VLOOKUP($J185,Languages!$A$1:$G$5027,6,FALSE),IF(Declaration!$I$4="Portugese",VLOOKUP($J185,Languages!$A$1:$G$5027,7,FALSE)))))))))</f>
        <v>Footwear</v>
      </c>
      <c r="C185" s="113" t="str">
        <f>IF(K185="","",IF(Declaration!$I$4="English",K185,IF(Declaration!$I$4="French",VLOOKUP($K185,Languages!$A$1:$G$5027,2,FALSE),IF(Declaration!$I$4="Spanish",VLOOKUP($K185,Languages!$A$1:$G$5027,3,FALSE),IF(Declaration!$I$4="German",VLOOKUP($K185,Languages!$A$1:$G$5027,4,FALSE),IF(Declaration!$I$4="Chinese",VLOOKUP($K185,Languages!$A$1:$G$5027,5,FALSE),IF(Declaration!$I$4="Japanese",VLOOKUP($K185,Languages!$A$1:$G$5027,6,FALSE),IF(Declaration!$I$4="Portugese",VLOOKUP($K185,Languages!$A$1:$G$5027,7,FALSE)))))))))</f>
        <v>Turkey</v>
      </c>
      <c r="D185" s="224"/>
      <c r="E185" s="224"/>
      <c r="J185" s="231" t="s">
        <v>3119</v>
      </c>
      <c r="K185" s="231" t="s">
        <v>126</v>
      </c>
      <c r="L185" t="str">
        <f t="shared" si="4"/>
        <v>Footwear</v>
      </c>
      <c r="M185" t="str">
        <f t="shared" si="5"/>
        <v>Footwear</v>
      </c>
    </row>
    <row r="186" spans="2:13" x14ac:dyDescent="0.2">
      <c r="B186" s="113" t="str">
        <f>IF(J186="","",IF(Declaration!$I$4="English",J186,IF(Declaration!$I$4="French",VLOOKUP($J186,Languages!$A$1:$G$5027,2,FALSE),IF(Declaration!$I$4="Spanish",VLOOKUP($J186,Languages!$A$1:$G$5027,3,FALSE),IF(Declaration!$I$4="German",VLOOKUP($J186,Languages!$A$1:$G$5027,4,FALSE),IF(Declaration!$I$4="Chinese",VLOOKUP($J186,Languages!$A$1:$G$5027,5,FALSE),IF(Declaration!$I$4="Japanese",VLOOKUP($J186,Languages!$A$1:$G$5027,6,FALSE),IF(Declaration!$I$4="Portugese",VLOOKUP($J186,Languages!$A$1:$G$5027,7,FALSE)))))))))</f>
        <v>Footwear</v>
      </c>
      <c r="C186" s="113" t="str">
        <f>IF(K186="","",IF(Declaration!$I$4="English",K186,IF(Declaration!$I$4="French",VLOOKUP($K186,Languages!$A$1:$G$5027,2,FALSE),IF(Declaration!$I$4="Spanish",VLOOKUP($K186,Languages!$A$1:$G$5027,3,FALSE),IF(Declaration!$I$4="German",VLOOKUP($K186,Languages!$A$1:$G$5027,4,FALSE),IF(Declaration!$I$4="Chinese",VLOOKUP($K186,Languages!$A$1:$G$5027,5,FALSE),IF(Declaration!$I$4="Japanese",VLOOKUP($K186,Languages!$A$1:$G$5027,6,FALSE),IF(Declaration!$I$4="Portugese",VLOOKUP($K186,Languages!$A$1:$G$5027,7,FALSE)))))))))</f>
        <v>Vietnam</v>
      </c>
      <c r="D186" s="224"/>
      <c r="E186" s="224"/>
      <c r="J186" s="231" t="s">
        <v>3119</v>
      </c>
      <c r="K186" s="231" t="s">
        <v>133</v>
      </c>
      <c r="L186" t="str">
        <f t="shared" si="4"/>
        <v>Footwear</v>
      </c>
      <c r="M186" t="str">
        <f t="shared" si="5"/>
        <v>Footwear</v>
      </c>
    </row>
    <row r="187" spans="2:13" x14ac:dyDescent="0.2">
      <c r="B187" s="113" t="str">
        <f>IF(J187="","",IF(Declaration!$I$4="English",J187,IF(Declaration!$I$4="French",VLOOKUP($J187,Languages!$A$1:$G$5027,2,FALSE),IF(Declaration!$I$4="Spanish",VLOOKUP($J187,Languages!$A$1:$G$5027,3,FALSE),IF(Declaration!$I$4="German",VLOOKUP($J187,Languages!$A$1:$G$5027,4,FALSE),IF(Declaration!$I$4="Chinese",VLOOKUP($J187,Languages!$A$1:$G$5027,5,FALSE),IF(Declaration!$I$4="Japanese",VLOOKUP($J187,Languages!$A$1:$G$5027,6,FALSE),IF(Declaration!$I$4="Portugese",VLOOKUP($J187,Languages!$A$1:$G$5027,7,FALSE)))))))))</f>
        <v>Footwear (sandals)</v>
      </c>
      <c r="C187" s="113" t="str">
        <f>IF(K187="","",IF(Declaration!$I$4="English",K187,IF(Declaration!$I$4="French",VLOOKUP($K187,Languages!$A$1:$G$5027,2,FALSE),IF(Declaration!$I$4="Spanish",VLOOKUP($K187,Languages!$A$1:$G$5027,3,FALSE),IF(Declaration!$I$4="German",VLOOKUP($K187,Languages!$A$1:$G$5027,4,FALSE),IF(Declaration!$I$4="Chinese",VLOOKUP($K187,Languages!$A$1:$G$5027,5,FALSE),IF(Declaration!$I$4="Japanese",VLOOKUP($K187,Languages!$A$1:$G$5027,6,FALSE),IF(Declaration!$I$4="Portugese",VLOOKUP($K187,Languages!$A$1:$G$5027,7,FALSE)))))))))</f>
        <v>Indonesia</v>
      </c>
      <c r="D187" s="224"/>
      <c r="E187" s="224"/>
      <c r="J187" s="231" t="s">
        <v>3120</v>
      </c>
      <c r="K187" s="231" t="s">
        <v>65</v>
      </c>
      <c r="L187" t="str">
        <f t="shared" si="4"/>
        <v>Footwear (sandals)</v>
      </c>
      <c r="M187" t="str">
        <f t="shared" si="5"/>
        <v>Footwear (sandals)</v>
      </c>
    </row>
    <row r="188" spans="2:13" x14ac:dyDescent="0.2">
      <c r="B188" s="113" t="str">
        <f>IF(J188="","",IF(Declaration!$I$4="English",J188,IF(Declaration!$I$4="French",VLOOKUP($J188,Languages!$A$1:$G$5027,2,FALSE),IF(Declaration!$I$4="Spanish",VLOOKUP($J188,Languages!$A$1:$G$5027,3,FALSE),IF(Declaration!$I$4="German",VLOOKUP($J188,Languages!$A$1:$G$5027,4,FALSE),IF(Declaration!$I$4="Chinese",VLOOKUP($J188,Languages!$A$1:$G$5027,5,FALSE),IF(Declaration!$I$4="Japanese",VLOOKUP($J188,Languages!$A$1:$G$5027,6,FALSE),IF(Declaration!$I$4="Portugese",VLOOKUP($J188,Languages!$A$1:$G$5027,7,FALSE)))))))))</f>
        <v>Fruits (Pome and Stone)</v>
      </c>
      <c r="C188" s="113" t="str">
        <f>IF(K188="","",IF(Declaration!$I$4="English",K188,IF(Declaration!$I$4="French",VLOOKUP($K188,Languages!$A$1:$G$5027,2,FALSE),IF(Declaration!$I$4="Spanish",VLOOKUP($K188,Languages!$A$1:$G$5027,3,FALSE),IF(Declaration!$I$4="German",VLOOKUP($K188,Languages!$A$1:$G$5027,4,FALSE),IF(Declaration!$I$4="Chinese",VLOOKUP($K188,Languages!$A$1:$G$5027,5,FALSE),IF(Declaration!$I$4="Japanese",VLOOKUP($K188,Languages!$A$1:$G$5027,6,FALSE),IF(Declaration!$I$4="Portugese",VLOOKUP($K188,Languages!$A$1:$G$5027,7,FALSE)))))))))</f>
        <v>Colombia</v>
      </c>
      <c r="D188" s="224"/>
      <c r="E188" s="224"/>
      <c r="J188" s="231" t="s">
        <v>3055</v>
      </c>
      <c r="K188" s="231" t="s">
        <v>2443</v>
      </c>
      <c r="L188" t="str">
        <f t="shared" si="4"/>
        <v>Fruits (Pome and Stone)</v>
      </c>
      <c r="M188" t="str">
        <f t="shared" si="5"/>
        <v>Fruits (Pome and Stone)</v>
      </c>
    </row>
    <row r="189" spans="2:13" x14ac:dyDescent="0.2">
      <c r="B189" s="113" t="str">
        <f>IF(J189="","",IF(Declaration!$I$4="English",J189,IF(Declaration!$I$4="French",VLOOKUP($J189,Languages!$A$1:$G$5027,2,FALSE),IF(Declaration!$I$4="Spanish",VLOOKUP($J189,Languages!$A$1:$G$5027,3,FALSE),IF(Declaration!$I$4="German",VLOOKUP($J189,Languages!$A$1:$G$5027,4,FALSE),IF(Declaration!$I$4="Chinese",VLOOKUP($J189,Languages!$A$1:$G$5027,5,FALSE),IF(Declaration!$I$4="Japanese",VLOOKUP($J189,Languages!$A$1:$G$5027,6,FALSE),IF(Declaration!$I$4="Portugese",VLOOKUP($J189,Languages!$A$1:$G$5027,7,FALSE)))))))))</f>
        <v>Furniture</v>
      </c>
      <c r="C189" s="113" t="str">
        <f>IF(K189="","",IF(Declaration!$I$4="English",K189,IF(Declaration!$I$4="French",VLOOKUP($K189,Languages!$A$1:$G$5027,2,FALSE),IF(Declaration!$I$4="Spanish",VLOOKUP($K189,Languages!$A$1:$G$5027,3,FALSE),IF(Declaration!$I$4="German",VLOOKUP($K189,Languages!$A$1:$G$5027,4,FALSE),IF(Declaration!$I$4="Chinese",VLOOKUP($K189,Languages!$A$1:$G$5027,5,FALSE),IF(Declaration!$I$4="Japanese",VLOOKUP($K189,Languages!$A$1:$G$5027,6,FALSE),IF(Declaration!$I$4="Portugese",VLOOKUP($K189,Languages!$A$1:$G$5027,7,FALSE)))))))))</f>
        <v>Turkey</v>
      </c>
      <c r="D189" s="224"/>
      <c r="E189" s="224"/>
      <c r="J189" s="231" t="s">
        <v>3121</v>
      </c>
      <c r="K189" s="231" t="s">
        <v>126</v>
      </c>
      <c r="L189" t="str">
        <f t="shared" si="4"/>
        <v>Furniture</v>
      </c>
      <c r="M189" t="str">
        <f t="shared" si="5"/>
        <v>Furniture</v>
      </c>
    </row>
    <row r="190" spans="2:13" x14ac:dyDescent="0.2">
      <c r="B190" s="113" t="str">
        <f>IF(J190="","",IF(Declaration!$I$4="English",J190,IF(Declaration!$I$4="French",VLOOKUP($J190,Languages!$A$1:$G$5027,2,FALSE),IF(Declaration!$I$4="Spanish",VLOOKUP($J190,Languages!$A$1:$G$5027,3,FALSE),IF(Declaration!$I$4="German",VLOOKUP($J190,Languages!$A$1:$G$5027,4,FALSE),IF(Declaration!$I$4="Chinese",VLOOKUP($J190,Languages!$A$1:$G$5027,5,FALSE),IF(Declaration!$I$4="Japanese",VLOOKUP($J190,Languages!$A$1:$G$5027,6,FALSE),IF(Declaration!$I$4="Portugese",VLOOKUP($J190,Languages!$A$1:$G$5027,7,FALSE)))))))))</f>
        <v>Furniture</v>
      </c>
      <c r="C190" s="113" t="str">
        <f>IF(K190="","",IF(Declaration!$I$4="English",K190,IF(Declaration!$I$4="French",VLOOKUP($K190,Languages!$A$1:$G$5027,2,FALSE),IF(Declaration!$I$4="Spanish",VLOOKUP($K190,Languages!$A$1:$G$5027,3,FALSE),IF(Declaration!$I$4="German",VLOOKUP($K190,Languages!$A$1:$G$5027,4,FALSE),IF(Declaration!$I$4="Chinese",VLOOKUP($K190,Languages!$A$1:$G$5027,5,FALSE),IF(Declaration!$I$4="Japanese",VLOOKUP($K190,Languages!$A$1:$G$5027,6,FALSE),IF(Declaration!$I$4="Portugese",VLOOKUP($K190,Languages!$A$1:$G$5027,7,FALSE)))))))))</f>
        <v>Vietnam</v>
      </c>
      <c r="D190" s="224"/>
      <c r="E190" s="224"/>
      <c r="J190" s="231" t="s">
        <v>3121</v>
      </c>
      <c r="K190" s="231" t="s">
        <v>133</v>
      </c>
      <c r="L190" t="str">
        <f t="shared" si="4"/>
        <v>Furniture</v>
      </c>
      <c r="M190" t="str">
        <f t="shared" si="5"/>
        <v>Furniture</v>
      </c>
    </row>
    <row r="191" spans="2:13" x14ac:dyDescent="0.2">
      <c r="B191" s="113" t="str">
        <f>IF(J191="","",IF(Declaration!$I$4="English",J191,IF(Declaration!$I$4="French",VLOOKUP($J191,Languages!$A$1:$G$5027,2,FALSE),IF(Declaration!$I$4="Spanish",VLOOKUP($J191,Languages!$A$1:$G$5027,3,FALSE),IF(Declaration!$I$4="German",VLOOKUP($J191,Languages!$A$1:$G$5027,4,FALSE),IF(Declaration!$I$4="Chinese",VLOOKUP($J191,Languages!$A$1:$G$5027,5,FALSE),IF(Declaration!$I$4="Japanese",VLOOKUP($J191,Languages!$A$1:$G$5027,6,FALSE),IF(Declaration!$I$4="Portugese",VLOOKUP($J191,Languages!$A$1:$G$5027,7,FALSE)))))))))</f>
        <v>Furniture (steel)</v>
      </c>
      <c r="C191" s="113" t="str">
        <f>IF(K191="","",IF(Declaration!$I$4="English",K191,IF(Declaration!$I$4="French",VLOOKUP($K191,Languages!$A$1:$G$5027,2,FALSE),IF(Declaration!$I$4="Spanish",VLOOKUP($K191,Languages!$A$1:$G$5027,3,FALSE),IF(Declaration!$I$4="German",VLOOKUP($K191,Languages!$A$1:$G$5027,4,FALSE),IF(Declaration!$I$4="Chinese",VLOOKUP($K191,Languages!$A$1:$G$5027,5,FALSE),IF(Declaration!$I$4="Japanese",VLOOKUP($K191,Languages!$A$1:$G$5027,6,FALSE),IF(Declaration!$I$4="Portugese",VLOOKUP($K191,Languages!$A$1:$G$5027,7,FALSE)))))))))</f>
        <v>Bangladesh</v>
      </c>
      <c r="D191" s="224"/>
      <c r="E191" s="224"/>
      <c r="J191" s="231" t="s">
        <v>3122</v>
      </c>
      <c r="K191" s="231" t="s">
        <v>24</v>
      </c>
      <c r="L191" t="str">
        <f t="shared" si="4"/>
        <v>Furniture (steel)</v>
      </c>
      <c r="M191" t="str">
        <f t="shared" si="5"/>
        <v>Furniture (steel)</v>
      </c>
    </row>
    <row r="192" spans="2:13" x14ac:dyDescent="0.2">
      <c r="B192" s="113" t="str">
        <f>IF(J192="","",IF(Declaration!$I$4="English",J192,IF(Declaration!$I$4="French",VLOOKUP($J192,Languages!$A$1:$G$5027,2,FALSE),IF(Declaration!$I$4="Spanish",VLOOKUP($J192,Languages!$A$1:$G$5027,3,FALSE),IF(Declaration!$I$4="German",VLOOKUP($J192,Languages!$A$1:$G$5027,4,FALSE),IF(Declaration!$I$4="Chinese",VLOOKUP($J192,Languages!$A$1:$G$5027,5,FALSE),IF(Declaration!$I$4="Japanese",VLOOKUP($J192,Languages!$A$1:$G$5027,6,FALSE),IF(Declaration!$I$4="Portugese",VLOOKUP($J192,Languages!$A$1:$G$5027,7,FALSE)))))))))</f>
        <v>Garlic</v>
      </c>
      <c r="C192" s="113" t="str">
        <f>IF(K192="","",IF(Declaration!$I$4="English",K192,IF(Declaration!$I$4="French",VLOOKUP($K192,Languages!$A$1:$G$5027,2,FALSE),IF(Declaration!$I$4="Spanish",VLOOKUP($K192,Languages!$A$1:$G$5027,3,FALSE),IF(Declaration!$I$4="German",VLOOKUP($K192,Languages!$A$1:$G$5027,4,FALSE),IF(Declaration!$I$4="Chinese",VLOOKUP($K192,Languages!$A$1:$G$5027,5,FALSE),IF(Declaration!$I$4="Japanese",VLOOKUP($K192,Languages!$A$1:$G$5027,6,FALSE),IF(Declaration!$I$4="Portugese",VLOOKUP($K192,Languages!$A$1:$G$5027,7,FALSE)))))))))</f>
        <v>Argentina</v>
      </c>
      <c r="D192" s="224"/>
      <c r="E192" s="224"/>
      <c r="J192" s="231" t="s">
        <v>3056</v>
      </c>
      <c r="K192" s="231" t="s">
        <v>2435</v>
      </c>
      <c r="L192" t="str">
        <f t="shared" si="4"/>
        <v>Garlic</v>
      </c>
      <c r="M192" t="str">
        <f t="shared" si="5"/>
        <v>Garlic</v>
      </c>
    </row>
    <row r="193" spans="2:13" x14ac:dyDescent="0.2">
      <c r="B193" s="113" t="str">
        <f>IF(J193="","",IF(Declaration!$I$4="English",J193,IF(Declaration!$I$4="French",VLOOKUP($J193,Languages!$A$1:$G$5027,2,FALSE),IF(Declaration!$I$4="Spanish",VLOOKUP($J193,Languages!$A$1:$G$5027,3,FALSE),IF(Declaration!$I$4="German",VLOOKUP($J193,Languages!$A$1:$G$5027,4,FALSE),IF(Declaration!$I$4="Chinese",VLOOKUP($J193,Languages!$A$1:$G$5027,5,FALSE),IF(Declaration!$I$4="Japanese",VLOOKUP($J193,Languages!$A$1:$G$5027,6,FALSE),IF(Declaration!$I$4="Portugese",VLOOKUP($J193,Languages!$A$1:$G$5027,7,FALSE)))))))))</f>
        <v>Garments</v>
      </c>
      <c r="C193" s="113" t="str">
        <f>IF(K193="","",IF(Declaration!$I$4="English",K193,IF(Declaration!$I$4="French",VLOOKUP($K193,Languages!$A$1:$G$5027,2,FALSE),IF(Declaration!$I$4="Spanish",VLOOKUP($K193,Languages!$A$1:$G$5027,3,FALSE),IF(Declaration!$I$4="German",VLOOKUP($K193,Languages!$A$1:$G$5027,4,FALSE),IF(Declaration!$I$4="Chinese",VLOOKUP($K193,Languages!$A$1:$G$5027,5,FALSE),IF(Declaration!$I$4="Japanese",VLOOKUP($K193,Languages!$A$1:$G$5027,6,FALSE),IF(Declaration!$I$4="Portugese",VLOOKUP($K193,Languages!$A$1:$G$5027,7,FALSE)))))))))</f>
        <v>Argentina</v>
      </c>
      <c r="D193" s="224"/>
      <c r="E193" s="224"/>
      <c r="J193" s="231" t="s">
        <v>3123</v>
      </c>
      <c r="K193" s="231" t="s">
        <v>2435</v>
      </c>
      <c r="L193" t="str">
        <f t="shared" si="4"/>
        <v>Garments</v>
      </c>
      <c r="M193" t="str">
        <f t="shared" si="5"/>
        <v>Garments</v>
      </c>
    </row>
    <row r="194" spans="2:13" x14ac:dyDescent="0.2">
      <c r="B194" s="113" t="str">
        <f>IF(J194="","",IF(Declaration!$I$4="English",J194,IF(Declaration!$I$4="French",VLOOKUP($J194,Languages!$A$1:$G$5027,2,FALSE),IF(Declaration!$I$4="Spanish",VLOOKUP($J194,Languages!$A$1:$G$5027,3,FALSE),IF(Declaration!$I$4="German",VLOOKUP($J194,Languages!$A$1:$G$5027,4,FALSE),IF(Declaration!$I$4="Chinese",VLOOKUP($J194,Languages!$A$1:$G$5027,5,FALSE),IF(Declaration!$I$4="Japanese",VLOOKUP($J194,Languages!$A$1:$G$5027,6,FALSE),IF(Declaration!$I$4="Portugese",VLOOKUP($J194,Languages!$A$1:$G$5027,7,FALSE)))))))))</f>
        <v>Garments</v>
      </c>
      <c r="C194" s="113" t="str">
        <f>IF(K194="","",IF(Declaration!$I$4="English",K194,IF(Declaration!$I$4="French",VLOOKUP($K194,Languages!$A$1:$G$5027,2,FALSE),IF(Declaration!$I$4="Spanish",VLOOKUP($K194,Languages!$A$1:$G$5027,3,FALSE),IF(Declaration!$I$4="German",VLOOKUP($K194,Languages!$A$1:$G$5027,4,FALSE),IF(Declaration!$I$4="Chinese",VLOOKUP($K194,Languages!$A$1:$G$5027,5,FALSE),IF(Declaration!$I$4="Japanese",VLOOKUP($K194,Languages!$A$1:$G$5027,6,FALSE),IF(Declaration!$I$4="Portugese",VLOOKUP($K194,Languages!$A$1:$G$5027,7,FALSE)))))))))</f>
        <v>Bangladesh</v>
      </c>
      <c r="D194" s="224"/>
      <c r="E194" s="224"/>
      <c r="J194" s="231" t="s">
        <v>3123</v>
      </c>
      <c r="K194" s="231" t="s">
        <v>24</v>
      </c>
      <c r="L194" t="str">
        <f t="shared" si="4"/>
        <v>Garments</v>
      </c>
      <c r="M194" t="str">
        <f t="shared" si="5"/>
        <v>Garments</v>
      </c>
    </row>
    <row r="195" spans="2:13" x14ac:dyDescent="0.2">
      <c r="B195" s="113" t="str">
        <f>IF(J195="","",IF(Declaration!$I$4="English",J195,IF(Declaration!$I$4="French",VLOOKUP($J195,Languages!$A$1:$G$5027,2,FALSE),IF(Declaration!$I$4="Spanish",VLOOKUP($J195,Languages!$A$1:$G$5027,3,FALSE),IF(Declaration!$I$4="German",VLOOKUP($J195,Languages!$A$1:$G$5027,4,FALSE),IF(Declaration!$I$4="Chinese",VLOOKUP($J195,Languages!$A$1:$G$5027,5,FALSE),IF(Declaration!$I$4="Japanese",VLOOKUP($J195,Languages!$A$1:$G$5027,6,FALSE),IF(Declaration!$I$4="Portugese",VLOOKUP($J195,Languages!$A$1:$G$5027,7,FALSE)))))))))</f>
        <v>Garments</v>
      </c>
      <c r="C195" s="113" t="str">
        <f>IF(K195="","",IF(Declaration!$I$4="English",K195,IF(Declaration!$I$4="French",VLOOKUP($K195,Languages!$A$1:$G$5027,2,FALSE),IF(Declaration!$I$4="Spanish",VLOOKUP($K195,Languages!$A$1:$G$5027,3,FALSE),IF(Declaration!$I$4="German",VLOOKUP($K195,Languages!$A$1:$G$5027,4,FALSE),IF(Declaration!$I$4="Chinese",VLOOKUP($K195,Languages!$A$1:$G$5027,5,FALSE),IF(Declaration!$I$4="Japanese",VLOOKUP($K195,Languages!$A$1:$G$5027,6,FALSE),IF(Declaration!$I$4="Portugese",VLOOKUP($K195,Languages!$A$1:$G$5027,7,FALSE)))))))))</f>
        <v>Brazil</v>
      </c>
      <c r="D195" s="224"/>
      <c r="E195" s="224"/>
      <c r="J195" s="231" t="s">
        <v>3123</v>
      </c>
      <c r="K195" s="231" t="s">
        <v>31</v>
      </c>
      <c r="L195" t="str">
        <f t="shared" si="4"/>
        <v>Garments</v>
      </c>
      <c r="M195" t="str">
        <f t="shared" si="5"/>
        <v>Garments</v>
      </c>
    </row>
    <row r="196" spans="2:13" x14ac:dyDescent="0.2">
      <c r="B196" s="113" t="str">
        <f>IF(J196="","",IF(Declaration!$I$4="English",J196,IF(Declaration!$I$4="French",VLOOKUP($J196,Languages!$A$1:$G$5027,2,FALSE),IF(Declaration!$I$4="Spanish",VLOOKUP($J196,Languages!$A$1:$G$5027,3,FALSE),IF(Declaration!$I$4="German",VLOOKUP($J196,Languages!$A$1:$G$5027,4,FALSE),IF(Declaration!$I$4="Chinese",VLOOKUP($J196,Languages!$A$1:$G$5027,5,FALSE),IF(Declaration!$I$4="Japanese",VLOOKUP($J196,Languages!$A$1:$G$5027,6,FALSE),IF(Declaration!$I$4="Portugese",VLOOKUP($J196,Languages!$A$1:$G$5027,7,FALSE)))))))))</f>
        <v>Garments</v>
      </c>
      <c r="C196" s="113" t="str">
        <f>IF(K196="","",IF(Declaration!$I$4="English",K196,IF(Declaration!$I$4="French",VLOOKUP($K196,Languages!$A$1:$G$5027,2,FALSE),IF(Declaration!$I$4="Spanish",VLOOKUP($K196,Languages!$A$1:$G$5027,3,FALSE),IF(Declaration!$I$4="German",VLOOKUP($K196,Languages!$A$1:$G$5027,4,FALSE),IF(Declaration!$I$4="Chinese",VLOOKUP($K196,Languages!$A$1:$G$5027,5,FALSE),IF(Declaration!$I$4="Japanese",VLOOKUP($K196,Languages!$A$1:$G$5027,6,FALSE),IF(Declaration!$I$4="Portugese",VLOOKUP($K196,Languages!$A$1:$G$5027,7,FALSE)))))))))</f>
        <v>Burma</v>
      </c>
      <c r="D196" s="224"/>
      <c r="E196" s="224"/>
      <c r="J196" s="231" t="s">
        <v>3123</v>
      </c>
      <c r="K196" s="231" t="s">
        <v>3202</v>
      </c>
      <c r="L196" t="str">
        <f t="shared" si="4"/>
        <v>Garments</v>
      </c>
      <c r="M196" t="str">
        <f t="shared" si="5"/>
        <v>Garments</v>
      </c>
    </row>
    <row r="197" spans="2:13" x14ac:dyDescent="0.2">
      <c r="B197" s="113" t="str">
        <f>IF(J197="","",IF(Declaration!$I$4="English",J197,IF(Declaration!$I$4="French",VLOOKUP($J197,Languages!$A$1:$G$5027,2,FALSE),IF(Declaration!$I$4="Spanish",VLOOKUP($J197,Languages!$A$1:$G$5027,3,FALSE),IF(Declaration!$I$4="German",VLOOKUP($J197,Languages!$A$1:$G$5027,4,FALSE),IF(Declaration!$I$4="Chinese",VLOOKUP($J197,Languages!$A$1:$G$5027,5,FALSE),IF(Declaration!$I$4="Japanese",VLOOKUP($J197,Languages!$A$1:$G$5027,6,FALSE),IF(Declaration!$I$4="Portugese",VLOOKUP($J197,Languages!$A$1:$G$5027,7,FALSE)))))))))</f>
        <v>Garments</v>
      </c>
      <c r="C197" s="113" t="str">
        <f>IF(K197="","",IF(Declaration!$I$4="English",K197,IF(Declaration!$I$4="French",VLOOKUP($K197,Languages!$A$1:$G$5027,2,FALSE),IF(Declaration!$I$4="Spanish",VLOOKUP($K197,Languages!$A$1:$G$5027,3,FALSE),IF(Declaration!$I$4="German",VLOOKUP($K197,Languages!$A$1:$G$5027,4,FALSE),IF(Declaration!$I$4="Chinese",VLOOKUP($K197,Languages!$A$1:$G$5027,5,FALSE),IF(Declaration!$I$4="Japanese",VLOOKUP($K197,Languages!$A$1:$G$5027,6,FALSE),IF(Declaration!$I$4="Portugese",VLOOKUP($K197,Languages!$A$1:$G$5027,7,FALSE)))))))))</f>
        <v>China</v>
      </c>
      <c r="D197" s="224"/>
      <c r="E197" s="224"/>
      <c r="J197" s="231" t="s">
        <v>3123</v>
      </c>
      <c r="K197" s="231" t="s">
        <v>1237</v>
      </c>
      <c r="L197" t="str">
        <f t="shared" si="4"/>
        <v>Garments</v>
      </c>
      <c r="M197" t="str">
        <f t="shared" si="5"/>
        <v>Garments</v>
      </c>
    </row>
    <row r="198" spans="2:13" x14ac:dyDescent="0.2">
      <c r="B198" s="113" t="str">
        <f>IF(J198="","",IF(Declaration!$I$4="English",J198,IF(Declaration!$I$4="French",VLOOKUP($J198,Languages!$A$1:$G$5027,2,FALSE),IF(Declaration!$I$4="Spanish",VLOOKUP($J198,Languages!$A$1:$G$5027,3,FALSE),IF(Declaration!$I$4="German",VLOOKUP($J198,Languages!$A$1:$G$5027,4,FALSE),IF(Declaration!$I$4="Chinese",VLOOKUP($J198,Languages!$A$1:$G$5027,5,FALSE),IF(Declaration!$I$4="Japanese",VLOOKUP($J198,Languages!$A$1:$G$5027,6,FALSE),IF(Declaration!$I$4="Portugese",VLOOKUP($J198,Languages!$A$1:$G$5027,7,FALSE)))))))))</f>
        <v>Garments</v>
      </c>
      <c r="C198" s="113" t="str">
        <f>IF(K198="","",IF(Declaration!$I$4="English",K198,IF(Declaration!$I$4="French",VLOOKUP($K198,Languages!$A$1:$G$5027,2,FALSE),IF(Declaration!$I$4="Spanish",VLOOKUP($K198,Languages!$A$1:$G$5027,3,FALSE),IF(Declaration!$I$4="German",VLOOKUP($K198,Languages!$A$1:$G$5027,4,FALSE),IF(Declaration!$I$4="Chinese",VLOOKUP($K198,Languages!$A$1:$G$5027,5,FALSE),IF(Declaration!$I$4="Japanese",VLOOKUP($K198,Languages!$A$1:$G$5027,6,FALSE),IF(Declaration!$I$4="Portugese",VLOOKUP($K198,Languages!$A$1:$G$5027,7,FALSE)))))))))</f>
        <v>India</v>
      </c>
      <c r="D198" s="224"/>
      <c r="E198" s="224"/>
      <c r="J198" s="231" t="s">
        <v>3123</v>
      </c>
      <c r="K198" s="231" t="s">
        <v>64</v>
      </c>
      <c r="L198" t="str">
        <f t="shared" si="4"/>
        <v>Garments</v>
      </c>
      <c r="M198" t="str">
        <f t="shared" si="5"/>
        <v>Garments</v>
      </c>
    </row>
    <row r="199" spans="2:13" x14ac:dyDescent="0.2">
      <c r="B199" s="113" t="str">
        <f>IF(J199="","",IF(Declaration!$I$4="English",J199,IF(Declaration!$I$4="French",VLOOKUP($J199,Languages!$A$1:$G$5027,2,FALSE),IF(Declaration!$I$4="Spanish",VLOOKUP($J199,Languages!$A$1:$G$5027,3,FALSE),IF(Declaration!$I$4="German",VLOOKUP($J199,Languages!$A$1:$G$5027,4,FALSE),IF(Declaration!$I$4="Chinese",VLOOKUP($J199,Languages!$A$1:$G$5027,5,FALSE),IF(Declaration!$I$4="Japanese",VLOOKUP($J199,Languages!$A$1:$G$5027,6,FALSE),IF(Declaration!$I$4="Portugese",VLOOKUP($J199,Languages!$A$1:$G$5027,7,FALSE)))))))))</f>
        <v>Garments</v>
      </c>
      <c r="C199" s="113" t="str">
        <f>IF(K199="","",IF(Declaration!$I$4="English",K199,IF(Declaration!$I$4="French",VLOOKUP($K199,Languages!$A$1:$G$5027,2,FALSE),IF(Declaration!$I$4="Spanish",VLOOKUP($K199,Languages!$A$1:$G$5027,3,FALSE),IF(Declaration!$I$4="German",VLOOKUP($K199,Languages!$A$1:$G$5027,4,FALSE),IF(Declaration!$I$4="Chinese",VLOOKUP($K199,Languages!$A$1:$G$5027,5,FALSE),IF(Declaration!$I$4="Japanese",VLOOKUP($K199,Languages!$A$1:$G$5027,6,FALSE),IF(Declaration!$I$4="Portugese",VLOOKUP($K199,Languages!$A$1:$G$5027,7,FALSE)))))))))</f>
        <v>Malaysia</v>
      </c>
      <c r="D199" s="224"/>
      <c r="E199" s="224"/>
      <c r="J199" s="231" t="s">
        <v>3123</v>
      </c>
      <c r="K199" s="231" t="s">
        <v>81</v>
      </c>
      <c r="L199" t="str">
        <f t="shared" ref="L199:L262" si="6">B199&amp;D199</f>
        <v>Garments</v>
      </c>
      <c r="M199" t="str">
        <f t="shared" ref="M199:M262" si="7">B199&amp;E199</f>
        <v>Garments</v>
      </c>
    </row>
    <row r="200" spans="2:13" x14ac:dyDescent="0.2">
      <c r="B200" s="113" t="str">
        <f>IF(J200="","",IF(Declaration!$I$4="English",J200,IF(Declaration!$I$4="French",VLOOKUP($J200,Languages!$A$1:$G$5027,2,FALSE),IF(Declaration!$I$4="Spanish",VLOOKUP($J200,Languages!$A$1:$G$5027,3,FALSE),IF(Declaration!$I$4="German",VLOOKUP($J200,Languages!$A$1:$G$5027,4,FALSE),IF(Declaration!$I$4="Chinese",VLOOKUP($J200,Languages!$A$1:$G$5027,5,FALSE),IF(Declaration!$I$4="Japanese",VLOOKUP($J200,Languages!$A$1:$G$5027,6,FALSE),IF(Declaration!$I$4="Portugese",VLOOKUP($J200,Languages!$A$1:$G$5027,7,FALSE)))))))))</f>
        <v>Garments</v>
      </c>
      <c r="C200" s="113" t="str">
        <f>IF(K200="","",IF(Declaration!$I$4="English",K200,IF(Declaration!$I$4="French",VLOOKUP($K200,Languages!$A$1:$G$5027,2,FALSE),IF(Declaration!$I$4="Spanish",VLOOKUP($K200,Languages!$A$1:$G$5027,3,FALSE),IF(Declaration!$I$4="German",VLOOKUP($K200,Languages!$A$1:$G$5027,4,FALSE),IF(Declaration!$I$4="Chinese",VLOOKUP($K200,Languages!$A$1:$G$5027,5,FALSE),IF(Declaration!$I$4="Japanese",VLOOKUP($K200,Languages!$A$1:$G$5027,6,FALSE),IF(Declaration!$I$4="Portugese",VLOOKUP($K200,Languages!$A$1:$G$5027,7,FALSE)))))))))</f>
        <v>Mexico</v>
      </c>
      <c r="D200" s="224"/>
      <c r="E200" s="224"/>
      <c r="J200" s="231" t="s">
        <v>3123</v>
      </c>
      <c r="K200" s="231" t="s">
        <v>88</v>
      </c>
      <c r="L200" t="str">
        <f t="shared" si="6"/>
        <v>Garments</v>
      </c>
      <c r="M200" t="str">
        <f t="shared" si="7"/>
        <v>Garments</v>
      </c>
    </row>
    <row r="201" spans="2:13" x14ac:dyDescent="0.2">
      <c r="B201" s="113" t="str">
        <f>IF(J201="","",IF(Declaration!$I$4="English",J201,IF(Declaration!$I$4="French",VLOOKUP($J201,Languages!$A$1:$G$5027,2,FALSE),IF(Declaration!$I$4="Spanish",VLOOKUP($J201,Languages!$A$1:$G$5027,3,FALSE),IF(Declaration!$I$4="German",VLOOKUP($J201,Languages!$A$1:$G$5027,4,FALSE),IF(Declaration!$I$4="Chinese",VLOOKUP($J201,Languages!$A$1:$G$5027,5,FALSE),IF(Declaration!$I$4="Japanese",VLOOKUP($J201,Languages!$A$1:$G$5027,6,FALSE),IF(Declaration!$I$4="Portugese",VLOOKUP($J201,Languages!$A$1:$G$5027,7,FALSE)))))))))</f>
        <v>Garments</v>
      </c>
      <c r="C201" s="113" t="str">
        <f>IF(K201="","",IF(Declaration!$I$4="English",K201,IF(Declaration!$I$4="French",VLOOKUP($K201,Languages!$A$1:$G$5027,2,FALSE),IF(Declaration!$I$4="Spanish",VLOOKUP($K201,Languages!$A$1:$G$5027,3,FALSE),IF(Declaration!$I$4="German",VLOOKUP($K201,Languages!$A$1:$G$5027,4,FALSE),IF(Declaration!$I$4="Chinese",VLOOKUP($K201,Languages!$A$1:$G$5027,5,FALSE),IF(Declaration!$I$4="Japanese",VLOOKUP($K201,Languages!$A$1:$G$5027,6,FALSE),IF(Declaration!$I$4="Portugese",VLOOKUP($K201,Languages!$A$1:$G$5027,7,FALSE)))))))))</f>
        <v>Thailand</v>
      </c>
      <c r="D201" s="224"/>
      <c r="E201" s="224"/>
      <c r="J201" s="231" t="s">
        <v>3123</v>
      </c>
      <c r="K201" s="231" t="s">
        <v>121</v>
      </c>
      <c r="L201" t="str">
        <f t="shared" si="6"/>
        <v>Garments</v>
      </c>
      <c r="M201" t="str">
        <f t="shared" si="7"/>
        <v>Garments</v>
      </c>
    </row>
    <row r="202" spans="2:13" x14ac:dyDescent="0.2">
      <c r="B202" s="113" t="str">
        <f>IF(J202="","",IF(Declaration!$I$4="English",J202,IF(Declaration!$I$4="French",VLOOKUP($J202,Languages!$A$1:$G$5027,2,FALSE),IF(Declaration!$I$4="Spanish",VLOOKUP($J202,Languages!$A$1:$G$5027,3,FALSE),IF(Declaration!$I$4="German",VLOOKUP($J202,Languages!$A$1:$G$5027,4,FALSE),IF(Declaration!$I$4="Chinese",VLOOKUP($J202,Languages!$A$1:$G$5027,5,FALSE),IF(Declaration!$I$4="Japanese",VLOOKUP($J202,Languages!$A$1:$G$5027,6,FALSE),IF(Declaration!$I$4="Portugese",VLOOKUP($J202,Languages!$A$1:$G$5027,7,FALSE)))))))))</f>
        <v>Garments</v>
      </c>
      <c r="C202" s="113" t="str">
        <f>IF(K202="","",IF(Declaration!$I$4="English",K202,IF(Declaration!$I$4="French",VLOOKUP($K202,Languages!$A$1:$G$5027,2,FALSE),IF(Declaration!$I$4="Spanish",VLOOKUP($K202,Languages!$A$1:$G$5027,3,FALSE),IF(Declaration!$I$4="German",VLOOKUP($K202,Languages!$A$1:$G$5027,4,FALSE),IF(Declaration!$I$4="Chinese",VLOOKUP($K202,Languages!$A$1:$G$5027,5,FALSE),IF(Declaration!$I$4="Japanese",VLOOKUP($K202,Languages!$A$1:$G$5027,6,FALSE),IF(Declaration!$I$4="Portugese",VLOOKUP($K202,Languages!$A$1:$G$5027,7,FALSE)))))))))</f>
        <v>Turkey</v>
      </c>
      <c r="D202" s="224"/>
      <c r="E202" s="224"/>
      <c r="J202" s="231" t="s">
        <v>3123</v>
      </c>
      <c r="K202" s="231" t="s">
        <v>126</v>
      </c>
      <c r="L202" t="str">
        <f t="shared" si="6"/>
        <v>Garments</v>
      </c>
      <c r="M202" t="str">
        <f t="shared" si="7"/>
        <v>Garments</v>
      </c>
    </row>
    <row r="203" spans="2:13" x14ac:dyDescent="0.2">
      <c r="B203" s="113" t="str">
        <f>IF(J203="","",IF(Declaration!$I$4="English",J203,IF(Declaration!$I$4="French",VLOOKUP($J203,Languages!$A$1:$G$5027,2,FALSE),IF(Declaration!$I$4="Spanish",VLOOKUP($J203,Languages!$A$1:$G$5027,3,FALSE),IF(Declaration!$I$4="German",VLOOKUP($J203,Languages!$A$1:$G$5027,4,FALSE),IF(Declaration!$I$4="Chinese",VLOOKUP($J203,Languages!$A$1:$G$5027,5,FALSE),IF(Declaration!$I$4="Japanese",VLOOKUP($J203,Languages!$A$1:$G$5027,6,FALSE),IF(Declaration!$I$4="Portugese",VLOOKUP($J203,Languages!$A$1:$G$5027,7,FALSE)))))))))</f>
        <v>Garments</v>
      </c>
      <c r="C203" s="113" t="str">
        <f>IF(K203="","",IF(Declaration!$I$4="English",K203,IF(Declaration!$I$4="French",VLOOKUP($K203,Languages!$A$1:$G$5027,2,FALSE),IF(Declaration!$I$4="Spanish",VLOOKUP($K203,Languages!$A$1:$G$5027,3,FALSE),IF(Declaration!$I$4="German",VLOOKUP($K203,Languages!$A$1:$G$5027,4,FALSE),IF(Declaration!$I$4="Chinese",VLOOKUP($K203,Languages!$A$1:$G$5027,5,FALSE),IF(Declaration!$I$4="Japanese",VLOOKUP($K203,Languages!$A$1:$G$5027,6,FALSE),IF(Declaration!$I$4="Portugese",VLOOKUP($K203,Languages!$A$1:$G$5027,7,FALSE)))))))))</f>
        <v>Vietnam</v>
      </c>
      <c r="D203" s="224"/>
      <c r="E203" s="224"/>
      <c r="J203" s="231" t="s">
        <v>3123</v>
      </c>
      <c r="K203" s="231" t="s">
        <v>133</v>
      </c>
      <c r="L203" t="str">
        <f t="shared" si="6"/>
        <v>Garments</v>
      </c>
      <c r="M203" t="str">
        <f t="shared" si="7"/>
        <v>Garments</v>
      </c>
    </row>
    <row r="204" spans="2:13" x14ac:dyDescent="0.2">
      <c r="B204" s="113" t="str">
        <f>IF(J204="","",IF(Declaration!$I$4="English",J204,IF(Declaration!$I$4="French",VLOOKUP($J204,Languages!$A$1:$G$5027,2,FALSE),IF(Declaration!$I$4="Spanish",VLOOKUP($J204,Languages!$A$1:$G$5027,3,FALSE),IF(Declaration!$I$4="German",VLOOKUP($J204,Languages!$A$1:$G$5027,4,FALSE),IF(Declaration!$I$4="Chinese",VLOOKUP($J204,Languages!$A$1:$G$5027,5,FALSE),IF(Declaration!$I$4="Japanese",VLOOKUP($J204,Languages!$A$1:$G$5027,6,FALSE),IF(Declaration!$I$4="Portugese",VLOOKUP($J204,Languages!$A$1:$G$5027,7,FALSE)))))))))</f>
        <v>Gems</v>
      </c>
      <c r="C204" s="113" t="str">
        <f>IF(K204="","",IF(Declaration!$I$4="English",K204,IF(Declaration!$I$4="French",VLOOKUP($K204,Languages!$A$1:$G$5027,2,FALSE),IF(Declaration!$I$4="Spanish",VLOOKUP($K204,Languages!$A$1:$G$5027,3,FALSE),IF(Declaration!$I$4="German",VLOOKUP($K204,Languages!$A$1:$G$5027,4,FALSE),IF(Declaration!$I$4="Chinese",VLOOKUP($K204,Languages!$A$1:$G$5027,5,FALSE),IF(Declaration!$I$4="Japanese",VLOOKUP($K204,Languages!$A$1:$G$5027,6,FALSE),IF(Declaration!$I$4="Portugese",VLOOKUP($K204,Languages!$A$1:$G$5027,7,FALSE)))))))))</f>
        <v>India</v>
      </c>
      <c r="D204" s="224"/>
      <c r="E204" s="224"/>
      <c r="J204" s="231" t="s">
        <v>3158</v>
      </c>
      <c r="K204" s="231" t="s">
        <v>64</v>
      </c>
      <c r="L204" t="str">
        <f t="shared" si="6"/>
        <v>Gems</v>
      </c>
      <c r="M204" t="str">
        <f t="shared" si="7"/>
        <v>Gems</v>
      </c>
    </row>
    <row r="205" spans="2:13" x14ac:dyDescent="0.2">
      <c r="B205" s="113" t="str">
        <f>IF(J205="","",IF(Declaration!$I$4="English",J205,IF(Declaration!$I$4="French",VLOOKUP($J205,Languages!$A$1:$G$5027,2,FALSE),IF(Declaration!$I$4="Spanish",VLOOKUP($J205,Languages!$A$1:$G$5027,3,FALSE),IF(Declaration!$I$4="German",VLOOKUP($J205,Languages!$A$1:$G$5027,4,FALSE),IF(Declaration!$I$4="Chinese",VLOOKUP($J205,Languages!$A$1:$G$5027,5,FALSE),IF(Declaration!$I$4="Japanese",VLOOKUP($J205,Languages!$A$1:$G$5027,6,FALSE),IF(Declaration!$I$4="Portugese",VLOOKUP($J205,Languages!$A$1:$G$5027,7,FALSE)))))))))</f>
        <v>Gems</v>
      </c>
      <c r="C205" s="113" t="str">
        <f>IF(K205="","",IF(Declaration!$I$4="English",K205,IF(Declaration!$I$4="French",VLOOKUP($K205,Languages!$A$1:$G$5027,2,FALSE),IF(Declaration!$I$4="Spanish",VLOOKUP($K205,Languages!$A$1:$G$5027,3,FALSE),IF(Declaration!$I$4="German",VLOOKUP($K205,Languages!$A$1:$G$5027,4,FALSE),IF(Declaration!$I$4="Chinese",VLOOKUP($K205,Languages!$A$1:$G$5027,5,FALSE),IF(Declaration!$I$4="Japanese",VLOOKUP($K205,Languages!$A$1:$G$5027,6,FALSE),IF(Declaration!$I$4="Portugese",VLOOKUP($K205,Languages!$A$1:$G$5027,7,FALSE)))))))))</f>
        <v>Zambia</v>
      </c>
      <c r="D205" s="224"/>
      <c r="E205" s="224"/>
      <c r="J205" s="231" t="s">
        <v>3158</v>
      </c>
      <c r="K205" s="231" t="s">
        <v>135</v>
      </c>
      <c r="L205" t="str">
        <f t="shared" si="6"/>
        <v>Gems</v>
      </c>
      <c r="M205" t="str">
        <f t="shared" si="7"/>
        <v>Gems</v>
      </c>
    </row>
    <row r="206" spans="2:13" x14ac:dyDescent="0.2">
      <c r="B206" s="113" t="str">
        <f>IF(J206="","",IF(Declaration!$I$4="English",J206,IF(Declaration!$I$4="French",VLOOKUP($J206,Languages!$A$1:$G$5027,2,FALSE),IF(Declaration!$I$4="Spanish",VLOOKUP($J206,Languages!$A$1:$G$5027,3,FALSE),IF(Declaration!$I$4="German",VLOOKUP($J206,Languages!$A$1:$G$5027,4,FALSE),IF(Declaration!$I$4="Chinese",VLOOKUP($J206,Languages!$A$1:$G$5027,5,FALSE),IF(Declaration!$I$4="Japanese",VLOOKUP($J206,Languages!$A$1:$G$5027,6,FALSE),IF(Declaration!$I$4="Portugese",VLOOKUP($J206,Languages!$A$1:$G$5027,7,FALSE)))))))))</f>
        <v>Glass</v>
      </c>
      <c r="C206" s="113" t="str">
        <f>IF(K206="","",IF(Declaration!$I$4="English",K206,IF(Declaration!$I$4="French",VLOOKUP($K206,Languages!$A$1:$G$5027,2,FALSE),IF(Declaration!$I$4="Spanish",VLOOKUP($K206,Languages!$A$1:$G$5027,3,FALSE),IF(Declaration!$I$4="German",VLOOKUP($K206,Languages!$A$1:$G$5027,4,FALSE),IF(Declaration!$I$4="Chinese",VLOOKUP($K206,Languages!$A$1:$G$5027,5,FALSE),IF(Declaration!$I$4="Japanese",VLOOKUP($K206,Languages!$A$1:$G$5027,6,FALSE),IF(Declaration!$I$4="Portugese",VLOOKUP($K206,Languages!$A$1:$G$5027,7,FALSE)))))))))</f>
        <v>Bangladesh</v>
      </c>
      <c r="D206" s="224"/>
      <c r="E206" s="224"/>
      <c r="J206" s="231" t="s">
        <v>3124</v>
      </c>
      <c r="K206" s="231" t="s">
        <v>24</v>
      </c>
      <c r="L206" t="str">
        <f t="shared" si="6"/>
        <v>Glass</v>
      </c>
      <c r="M206" t="str">
        <f t="shared" si="7"/>
        <v>Glass</v>
      </c>
    </row>
    <row r="207" spans="2:13" x14ac:dyDescent="0.2">
      <c r="B207" s="113" t="str">
        <f>IF(J207="","",IF(Declaration!$I$4="English",J207,IF(Declaration!$I$4="French",VLOOKUP($J207,Languages!$A$1:$G$5027,2,FALSE),IF(Declaration!$I$4="Spanish",VLOOKUP($J207,Languages!$A$1:$G$5027,3,FALSE),IF(Declaration!$I$4="German",VLOOKUP($J207,Languages!$A$1:$G$5027,4,FALSE),IF(Declaration!$I$4="Chinese",VLOOKUP($J207,Languages!$A$1:$G$5027,5,FALSE),IF(Declaration!$I$4="Japanese",VLOOKUP($J207,Languages!$A$1:$G$5027,6,FALSE),IF(Declaration!$I$4="Portugese",VLOOKUP($J207,Languages!$A$1:$G$5027,7,FALSE)))))))))</f>
        <v>Glass Bangles</v>
      </c>
      <c r="C207" s="113" t="str">
        <f>IF(K207="","",IF(Declaration!$I$4="English",K207,IF(Declaration!$I$4="French",VLOOKUP($K207,Languages!$A$1:$G$5027,2,FALSE),IF(Declaration!$I$4="Spanish",VLOOKUP($K207,Languages!$A$1:$G$5027,3,FALSE),IF(Declaration!$I$4="German",VLOOKUP($K207,Languages!$A$1:$G$5027,4,FALSE),IF(Declaration!$I$4="Chinese",VLOOKUP($K207,Languages!$A$1:$G$5027,5,FALSE),IF(Declaration!$I$4="Japanese",VLOOKUP($K207,Languages!$A$1:$G$5027,6,FALSE),IF(Declaration!$I$4="Portugese",VLOOKUP($K207,Languages!$A$1:$G$5027,7,FALSE)))))))))</f>
        <v>India</v>
      </c>
      <c r="D207" s="224"/>
      <c r="E207" s="224"/>
      <c r="J207" s="231" t="s">
        <v>3125</v>
      </c>
      <c r="K207" s="231" t="s">
        <v>64</v>
      </c>
      <c r="L207" t="str">
        <f t="shared" si="6"/>
        <v>Glass Bangles</v>
      </c>
      <c r="M207" t="str">
        <f t="shared" si="7"/>
        <v>Glass Bangles</v>
      </c>
    </row>
    <row r="208" spans="2:13" x14ac:dyDescent="0.2">
      <c r="B208" s="113" t="str">
        <f>IF(J208="","",IF(Declaration!$I$4="English",J208,IF(Declaration!$I$4="French",VLOOKUP($J208,Languages!$A$1:$G$5027,2,FALSE),IF(Declaration!$I$4="Spanish",VLOOKUP($J208,Languages!$A$1:$G$5027,3,FALSE),IF(Declaration!$I$4="German",VLOOKUP($J208,Languages!$A$1:$G$5027,4,FALSE),IF(Declaration!$I$4="Chinese",VLOOKUP($J208,Languages!$A$1:$G$5027,5,FALSE),IF(Declaration!$I$4="Japanese",VLOOKUP($J208,Languages!$A$1:$G$5027,6,FALSE),IF(Declaration!$I$4="Portugese",VLOOKUP($J208,Languages!$A$1:$G$5027,7,FALSE)))))))))</f>
        <v>Glass Bangles</v>
      </c>
      <c r="C208" s="113" t="str">
        <f>IF(K208="","",IF(Declaration!$I$4="English",K208,IF(Declaration!$I$4="French",VLOOKUP($K208,Languages!$A$1:$G$5027,2,FALSE),IF(Declaration!$I$4="Spanish",VLOOKUP($K208,Languages!$A$1:$G$5027,3,FALSE),IF(Declaration!$I$4="German",VLOOKUP($K208,Languages!$A$1:$G$5027,4,FALSE),IF(Declaration!$I$4="Chinese",VLOOKUP($K208,Languages!$A$1:$G$5027,5,FALSE),IF(Declaration!$I$4="Japanese",VLOOKUP($K208,Languages!$A$1:$G$5027,6,FALSE),IF(Declaration!$I$4="Portugese",VLOOKUP($K208,Languages!$A$1:$G$5027,7,FALSE)))))))))</f>
        <v>Pakistan</v>
      </c>
      <c r="D208" s="224"/>
      <c r="E208" s="224"/>
      <c r="J208" s="231" t="s">
        <v>3125</v>
      </c>
      <c r="K208" s="231" t="s">
        <v>99</v>
      </c>
      <c r="L208" t="str">
        <f t="shared" si="6"/>
        <v>Glass Bangles</v>
      </c>
      <c r="M208" t="str">
        <f t="shared" si="7"/>
        <v>Glass Bangles</v>
      </c>
    </row>
    <row r="209" spans="2:13" x14ac:dyDescent="0.2">
      <c r="B209" s="113" t="str">
        <f>IF(J209="","",IF(Declaration!$I$4="English",J209,IF(Declaration!$I$4="French",VLOOKUP($J209,Languages!$A$1:$G$5027,2,FALSE),IF(Declaration!$I$4="Spanish",VLOOKUP($J209,Languages!$A$1:$G$5027,3,FALSE),IF(Declaration!$I$4="German",VLOOKUP($J209,Languages!$A$1:$G$5027,4,FALSE),IF(Declaration!$I$4="Chinese",VLOOKUP($J209,Languages!$A$1:$G$5027,5,FALSE),IF(Declaration!$I$4="Japanese",VLOOKUP($J209,Languages!$A$1:$G$5027,6,FALSE),IF(Declaration!$I$4="Portugese",VLOOKUP($J209,Languages!$A$1:$G$5027,7,FALSE)))))))))</f>
        <v>Gloves</v>
      </c>
      <c r="C209" s="113" t="str">
        <f>IF(K209="","",IF(Declaration!$I$4="English",K209,IF(Declaration!$I$4="French",VLOOKUP($K209,Languages!$A$1:$G$5027,2,FALSE),IF(Declaration!$I$4="Spanish",VLOOKUP($K209,Languages!$A$1:$G$5027,3,FALSE),IF(Declaration!$I$4="German",VLOOKUP($K209,Languages!$A$1:$G$5027,4,FALSE),IF(Declaration!$I$4="Chinese",VLOOKUP($K209,Languages!$A$1:$G$5027,5,FALSE),IF(Declaration!$I$4="Japanese",VLOOKUP($K209,Languages!$A$1:$G$5027,6,FALSE),IF(Declaration!$I$4="Portugese",VLOOKUP($K209,Languages!$A$1:$G$5027,7,FALSE)))))))))</f>
        <v>China</v>
      </c>
      <c r="D209" s="224"/>
      <c r="E209" s="224"/>
      <c r="J209" s="231" t="s">
        <v>3126</v>
      </c>
      <c r="K209" s="231" t="s">
        <v>1237</v>
      </c>
      <c r="L209" t="str">
        <f t="shared" si="6"/>
        <v>Gloves</v>
      </c>
      <c r="M209" t="str">
        <f t="shared" si="7"/>
        <v>Gloves</v>
      </c>
    </row>
    <row r="210" spans="2:13" x14ac:dyDescent="0.2">
      <c r="B210" s="113" t="str">
        <f>IF(J210="","",IF(Declaration!$I$4="English",J210,IF(Declaration!$I$4="French",VLOOKUP($J210,Languages!$A$1:$G$5027,2,FALSE),IF(Declaration!$I$4="Spanish",VLOOKUP($J210,Languages!$A$1:$G$5027,3,FALSE),IF(Declaration!$I$4="German",VLOOKUP($J210,Languages!$A$1:$G$5027,4,FALSE),IF(Declaration!$I$4="Chinese",VLOOKUP($J210,Languages!$A$1:$G$5027,5,FALSE),IF(Declaration!$I$4="Japanese",VLOOKUP($J210,Languages!$A$1:$G$5027,6,FALSE),IF(Declaration!$I$4="Portugese",VLOOKUP($J210,Languages!$A$1:$G$5027,7,FALSE)))))))))</f>
        <v>Goats</v>
      </c>
      <c r="C210" s="113" t="str">
        <f>IF(K210="","",IF(Declaration!$I$4="English",K210,IF(Declaration!$I$4="French",VLOOKUP($K210,Languages!$A$1:$G$5027,2,FALSE),IF(Declaration!$I$4="Spanish",VLOOKUP($K210,Languages!$A$1:$G$5027,3,FALSE),IF(Declaration!$I$4="German",VLOOKUP($K210,Languages!$A$1:$G$5027,4,FALSE),IF(Declaration!$I$4="Chinese",VLOOKUP($K210,Languages!$A$1:$G$5027,5,FALSE),IF(Declaration!$I$4="Japanese",VLOOKUP($K210,Languages!$A$1:$G$5027,6,FALSE),IF(Declaration!$I$4="Portugese",VLOOKUP($K210,Languages!$A$1:$G$5027,7,FALSE)))))))))</f>
        <v>Mauritania</v>
      </c>
      <c r="D210" s="224"/>
      <c r="E210" s="224"/>
      <c r="J210" s="231" t="s">
        <v>3057</v>
      </c>
      <c r="K210" s="231" t="s">
        <v>86</v>
      </c>
      <c r="L210" t="str">
        <f t="shared" si="6"/>
        <v>Goats</v>
      </c>
      <c r="M210" t="str">
        <f t="shared" si="7"/>
        <v>Goats</v>
      </c>
    </row>
    <row r="211" spans="2:13" x14ac:dyDescent="0.2">
      <c r="B211" s="113" t="str">
        <f>IF(J211="","",IF(Declaration!$I$4="English",J211,IF(Declaration!$I$4="French",VLOOKUP($J211,Languages!$A$1:$G$5027,2,FALSE),IF(Declaration!$I$4="Spanish",VLOOKUP($J211,Languages!$A$1:$G$5027,3,FALSE),IF(Declaration!$I$4="German",VLOOKUP($J211,Languages!$A$1:$G$5027,4,FALSE),IF(Declaration!$I$4="Chinese",VLOOKUP($J211,Languages!$A$1:$G$5027,5,FALSE),IF(Declaration!$I$4="Japanese",VLOOKUP($J211,Languages!$A$1:$G$5027,6,FALSE),IF(Declaration!$I$4="Portugese",VLOOKUP($J211,Languages!$A$1:$G$5027,7,FALSE)))))))))</f>
        <v>Goats</v>
      </c>
      <c r="C211" s="113" t="str">
        <f>IF(K211="","",IF(Declaration!$I$4="English",K211,IF(Declaration!$I$4="French",VLOOKUP($K211,Languages!$A$1:$G$5027,2,FALSE),IF(Declaration!$I$4="Spanish",VLOOKUP($K211,Languages!$A$1:$G$5027,3,FALSE),IF(Declaration!$I$4="German",VLOOKUP($K211,Languages!$A$1:$G$5027,4,FALSE),IF(Declaration!$I$4="Chinese",VLOOKUP($K211,Languages!$A$1:$G$5027,5,FALSE),IF(Declaration!$I$4="Japanese",VLOOKUP($K211,Languages!$A$1:$G$5027,6,FALSE),IF(Declaration!$I$4="Portugese",VLOOKUP($K211,Languages!$A$1:$G$5027,7,FALSE)))))))))</f>
        <v>Paraguay</v>
      </c>
      <c r="D211" s="224"/>
      <c r="E211" s="224"/>
      <c r="J211" s="231" t="s">
        <v>3057</v>
      </c>
      <c r="K211" s="231" t="s">
        <v>103</v>
      </c>
      <c r="L211" t="str">
        <f t="shared" si="6"/>
        <v>Goats</v>
      </c>
      <c r="M211" t="str">
        <f t="shared" si="7"/>
        <v>Goats</v>
      </c>
    </row>
    <row r="212" spans="2:13" x14ac:dyDescent="0.2">
      <c r="B212" s="113" t="str">
        <f>IF(J212="","",IF(Declaration!$I$4="English",J212,IF(Declaration!$I$4="French",VLOOKUP($J212,Languages!$A$1:$G$5027,2,FALSE),IF(Declaration!$I$4="Spanish",VLOOKUP($J212,Languages!$A$1:$G$5027,3,FALSE),IF(Declaration!$I$4="German",VLOOKUP($J212,Languages!$A$1:$G$5027,4,FALSE),IF(Declaration!$I$4="Chinese",VLOOKUP($J212,Languages!$A$1:$G$5027,5,FALSE),IF(Declaration!$I$4="Japanese",VLOOKUP($J212,Languages!$A$1:$G$5027,6,FALSE),IF(Declaration!$I$4="Portugese",VLOOKUP($J212,Languages!$A$1:$G$5027,7,FALSE)))))))))</f>
        <v>Gold</v>
      </c>
      <c r="C212" s="113" t="str">
        <f>IF(K212="","",IF(Declaration!$I$4="English",K212,IF(Declaration!$I$4="French",VLOOKUP($K212,Languages!$A$1:$G$5027,2,FALSE),IF(Declaration!$I$4="Spanish",VLOOKUP($K212,Languages!$A$1:$G$5027,3,FALSE),IF(Declaration!$I$4="German",VLOOKUP($K212,Languages!$A$1:$G$5027,4,FALSE),IF(Declaration!$I$4="Chinese",VLOOKUP($K212,Languages!$A$1:$G$5027,5,FALSE),IF(Declaration!$I$4="Japanese",VLOOKUP($K212,Languages!$A$1:$G$5027,6,FALSE),IF(Declaration!$I$4="Portugese",VLOOKUP($K212,Languages!$A$1:$G$5027,7,FALSE)))))))))</f>
        <v>Bolivia</v>
      </c>
      <c r="D212" s="224"/>
      <c r="E212" s="224"/>
      <c r="J212" s="231" t="s">
        <v>3159</v>
      </c>
      <c r="K212" s="231" t="s">
        <v>3203</v>
      </c>
      <c r="L212" t="str">
        <f t="shared" si="6"/>
        <v>Gold</v>
      </c>
      <c r="M212" t="str">
        <f t="shared" si="7"/>
        <v>Gold</v>
      </c>
    </row>
    <row r="213" spans="2:13" x14ac:dyDescent="0.2">
      <c r="B213" s="113" t="str">
        <f>IF(J213="","",IF(Declaration!$I$4="English",J213,IF(Declaration!$I$4="French",VLOOKUP($J213,Languages!$A$1:$G$5027,2,FALSE),IF(Declaration!$I$4="Spanish",VLOOKUP($J213,Languages!$A$1:$G$5027,3,FALSE),IF(Declaration!$I$4="German",VLOOKUP($J213,Languages!$A$1:$G$5027,4,FALSE),IF(Declaration!$I$4="Chinese",VLOOKUP($J213,Languages!$A$1:$G$5027,5,FALSE),IF(Declaration!$I$4="Japanese",VLOOKUP($J213,Languages!$A$1:$G$5027,6,FALSE),IF(Declaration!$I$4="Portugese",VLOOKUP($J213,Languages!$A$1:$G$5027,7,FALSE)))))))))</f>
        <v>Gold</v>
      </c>
      <c r="C213" s="113" t="str">
        <f>IF(K213="","",IF(Declaration!$I$4="English",K213,IF(Declaration!$I$4="French",VLOOKUP($K213,Languages!$A$1:$G$5027,2,FALSE),IF(Declaration!$I$4="Spanish",VLOOKUP($K213,Languages!$A$1:$G$5027,3,FALSE),IF(Declaration!$I$4="German",VLOOKUP($K213,Languages!$A$1:$G$5027,4,FALSE),IF(Declaration!$I$4="Chinese",VLOOKUP($K213,Languages!$A$1:$G$5027,5,FALSE),IF(Declaration!$I$4="Japanese",VLOOKUP($K213,Languages!$A$1:$G$5027,6,FALSE),IF(Declaration!$I$4="Portugese",VLOOKUP($K213,Languages!$A$1:$G$5027,7,FALSE)))))))))</f>
        <v>Burkina Faso</v>
      </c>
      <c r="D213" s="224"/>
      <c r="E213" s="224"/>
      <c r="J213" s="231" t="s">
        <v>3159</v>
      </c>
      <c r="K213" s="231" t="s">
        <v>33</v>
      </c>
      <c r="L213" t="str">
        <f t="shared" si="6"/>
        <v>Gold</v>
      </c>
      <c r="M213" t="str">
        <f t="shared" si="7"/>
        <v>Gold</v>
      </c>
    </row>
    <row r="214" spans="2:13" x14ac:dyDescent="0.2">
      <c r="B214" s="113" t="str">
        <f>IF(J214="","",IF(Declaration!$I$4="English",J214,IF(Declaration!$I$4="French",VLOOKUP($J214,Languages!$A$1:$G$5027,2,FALSE),IF(Declaration!$I$4="Spanish",VLOOKUP($J214,Languages!$A$1:$G$5027,3,FALSE),IF(Declaration!$I$4="German",VLOOKUP($J214,Languages!$A$1:$G$5027,4,FALSE),IF(Declaration!$I$4="Chinese",VLOOKUP($J214,Languages!$A$1:$G$5027,5,FALSE),IF(Declaration!$I$4="Japanese",VLOOKUP($J214,Languages!$A$1:$G$5027,6,FALSE),IF(Declaration!$I$4="Portugese",VLOOKUP($J214,Languages!$A$1:$G$5027,7,FALSE)))))))))</f>
        <v>Gold</v>
      </c>
      <c r="C214" s="113" t="str">
        <f>IF(K214="","",IF(Declaration!$I$4="English",K214,IF(Declaration!$I$4="French",VLOOKUP($K214,Languages!$A$1:$G$5027,2,FALSE),IF(Declaration!$I$4="Spanish",VLOOKUP($K214,Languages!$A$1:$G$5027,3,FALSE),IF(Declaration!$I$4="German",VLOOKUP($K214,Languages!$A$1:$G$5027,4,FALSE),IF(Declaration!$I$4="Chinese",VLOOKUP($K214,Languages!$A$1:$G$5027,5,FALSE),IF(Declaration!$I$4="Japanese",VLOOKUP($K214,Languages!$A$1:$G$5027,6,FALSE),IF(Declaration!$I$4="Portugese",VLOOKUP($K214,Languages!$A$1:$G$5027,7,FALSE)))))))))</f>
        <v>Colombia</v>
      </c>
      <c r="D214" s="224"/>
      <c r="E214" s="224"/>
      <c r="J214" s="231" t="s">
        <v>3159</v>
      </c>
      <c r="K214" s="231" t="s">
        <v>2443</v>
      </c>
      <c r="L214" t="str">
        <f t="shared" si="6"/>
        <v>Gold</v>
      </c>
      <c r="M214" t="str">
        <f t="shared" si="7"/>
        <v>Gold</v>
      </c>
    </row>
    <row r="215" spans="2:13" x14ac:dyDescent="0.2">
      <c r="B215" s="113" t="str">
        <f>IF(J215="","",IF(Declaration!$I$4="English",J215,IF(Declaration!$I$4="French",VLOOKUP($J215,Languages!$A$1:$G$5027,2,FALSE),IF(Declaration!$I$4="Spanish",VLOOKUP($J215,Languages!$A$1:$G$5027,3,FALSE),IF(Declaration!$I$4="German",VLOOKUP($J215,Languages!$A$1:$G$5027,4,FALSE),IF(Declaration!$I$4="Chinese",VLOOKUP($J215,Languages!$A$1:$G$5027,5,FALSE),IF(Declaration!$I$4="Japanese",VLOOKUP($J215,Languages!$A$1:$G$5027,6,FALSE),IF(Declaration!$I$4="Portugese",VLOOKUP($J215,Languages!$A$1:$G$5027,7,FALSE)))))))))</f>
        <v>Gold</v>
      </c>
      <c r="C215" s="113" t="str">
        <f>IF(K215="","",IF(Declaration!$I$4="English",K215,IF(Declaration!$I$4="French",VLOOKUP($K215,Languages!$A$1:$G$5027,2,FALSE),IF(Declaration!$I$4="Spanish",VLOOKUP($K215,Languages!$A$1:$G$5027,3,FALSE),IF(Declaration!$I$4="German",VLOOKUP($K215,Languages!$A$1:$G$5027,4,FALSE),IF(Declaration!$I$4="Chinese",VLOOKUP($K215,Languages!$A$1:$G$5027,5,FALSE),IF(Declaration!$I$4="Japanese",VLOOKUP($K215,Languages!$A$1:$G$5027,6,FALSE),IF(Declaration!$I$4="Portugese",VLOOKUP($K215,Languages!$A$1:$G$5027,7,FALSE)))))))))</f>
        <v>Democratic Republic of the Congo</v>
      </c>
      <c r="D215" s="224"/>
      <c r="E215" s="224"/>
      <c r="J215" s="231" t="s">
        <v>3159</v>
      </c>
      <c r="K215" s="231" t="s">
        <v>3208</v>
      </c>
      <c r="L215" t="str">
        <f t="shared" si="6"/>
        <v>Gold</v>
      </c>
      <c r="M215" t="str">
        <f t="shared" si="7"/>
        <v>Gold</v>
      </c>
    </row>
    <row r="216" spans="2:13" x14ac:dyDescent="0.2">
      <c r="B216" s="113" t="str">
        <f>IF(J216="","",IF(Declaration!$I$4="English",J216,IF(Declaration!$I$4="French",VLOOKUP($J216,Languages!$A$1:$G$5027,2,FALSE),IF(Declaration!$I$4="Spanish",VLOOKUP($J216,Languages!$A$1:$G$5027,3,FALSE),IF(Declaration!$I$4="German",VLOOKUP($J216,Languages!$A$1:$G$5027,4,FALSE),IF(Declaration!$I$4="Chinese",VLOOKUP($J216,Languages!$A$1:$G$5027,5,FALSE),IF(Declaration!$I$4="Japanese",VLOOKUP($J216,Languages!$A$1:$G$5027,6,FALSE),IF(Declaration!$I$4="Portugese",VLOOKUP($J216,Languages!$A$1:$G$5027,7,FALSE)))))))))</f>
        <v>Gold</v>
      </c>
      <c r="C216" s="113" t="str">
        <f>IF(K216="","",IF(Declaration!$I$4="English",K216,IF(Declaration!$I$4="French",VLOOKUP($K216,Languages!$A$1:$G$5027,2,FALSE),IF(Declaration!$I$4="Spanish",VLOOKUP($K216,Languages!$A$1:$G$5027,3,FALSE),IF(Declaration!$I$4="German",VLOOKUP($K216,Languages!$A$1:$G$5027,4,FALSE),IF(Declaration!$I$4="Chinese",VLOOKUP($K216,Languages!$A$1:$G$5027,5,FALSE),IF(Declaration!$I$4="Japanese",VLOOKUP($K216,Languages!$A$1:$G$5027,6,FALSE),IF(Declaration!$I$4="Portugese",VLOOKUP($K216,Languages!$A$1:$G$5027,7,FALSE)))))))))</f>
        <v>Ecuador</v>
      </c>
      <c r="D216" s="224"/>
      <c r="E216" s="224"/>
      <c r="J216" s="231" t="s">
        <v>3159</v>
      </c>
      <c r="K216" s="231" t="s">
        <v>47</v>
      </c>
      <c r="L216" t="str">
        <f t="shared" si="6"/>
        <v>Gold</v>
      </c>
      <c r="M216" t="str">
        <f t="shared" si="7"/>
        <v>Gold</v>
      </c>
    </row>
    <row r="217" spans="2:13" x14ac:dyDescent="0.2">
      <c r="B217" s="113" t="str">
        <f>IF(J217="","",IF(Declaration!$I$4="English",J217,IF(Declaration!$I$4="French",VLOOKUP($J217,Languages!$A$1:$G$5027,2,FALSE),IF(Declaration!$I$4="Spanish",VLOOKUP($J217,Languages!$A$1:$G$5027,3,FALSE),IF(Declaration!$I$4="German",VLOOKUP($J217,Languages!$A$1:$G$5027,4,FALSE),IF(Declaration!$I$4="Chinese",VLOOKUP($J217,Languages!$A$1:$G$5027,5,FALSE),IF(Declaration!$I$4="Japanese",VLOOKUP($J217,Languages!$A$1:$G$5027,6,FALSE),IF(Declaration!$I$4="Portugese",VLOOKUP($J217,Languages!$A$1:$G$5027,7,FALSE)))))))))</f>
        <v>Gold</v>
      </c>
      <c r="C217" s="113" t="str">
        <f>IF(K217="","",IF(Declaration!$I$4="English",K217,IF(Declaration!$I$4="French",VLOOKUP($K217,Languages!$A$1:$G$5027,2,FALSE),IF(Declaration!$I$4="Spanish",VLOOKUP($K217,Languages!$A$1:$G$5027,3,FALSE),IF(Declaration!$I$4="German",VLOOKUP($K217,Languages!$A$1:$G$5027,4,FALSE),IF(Declaration!$I$4="Chinese",VLOOKUP($K217,Languages!$A$1:$G$5027,5,FALSE),IF(Declaration!$I$4="Japanese",VLOOKUP($K217,Languages!$A$1:$G$5027,6,FALSE),IF(Declaration!$I$4="Portugese",VLOOKUP($K217,Languages!$A$1:$G$5027,7,FALSE)))))))))</f>
        <v>Ethiopia</v>
      </c>
      <c r="D217" s="224"/>
      <c r="E217" s="224"/>
      <c r="J217" s="231" t="s">
        <v>3159</v>
      </c>
      <c r="K217" s="231" t="s">
        <v>52</v>
      </c>
      <c r="L217" t="str">
        <f t="shared" si="6"/>
        <v>Gold</v>
      </c>
      <c r="M217" t="str">
        <f t="shared" si="7"/>
        <v>Gold</v>
      </c>
    </row>
    <row r="218" spans="2:13" x14ac:dyDescent="0.2">
      <c r="B218" s="113" t="str">
        <f>IF(J218="","",IF(Declaration!$I$4="English",J218,IF(Declaration!$I$4="French",VLOOKUP($J218,Languages!$A$1:$G$5027,2,FALSE),IF(Declaration!$I$4="Spanish",VLOOKUP($J218,Languages!$A$1:$G$5027,3,FALSE),IF(Declaration!$I$4="German",VLOOKUP($J218,Languages!$A$1:$G$5027,4,FALSE),IF(Declaration!$I$4="Chinese",VLOOKUP($J218,Languages!$A$1:$G$5027,5,FALSE),IF(Declaration!$I$4="Japanese",VLOOKUP($J218,Languages!$A$1:$G$5027,6,FALSE),IF(Declaration!$I$4="Portugese",VLOOKUP($J218,Languages!$A$1:$G$5027,7,FALSE)))))))))</f>
        <v>Gold</v>
      </c>
      <c r="C218" s="113" t="str">
        <f>IF(K218="","",IF(Declaration!$I$4="English",K218,IF(Declaration!$I$4="French",VLOOKUP($K218,Languages!$A$1:$G$5027,2,FALSE),IF(Declaration!$I$4="Spanish",VLOOKUP($K218,Languages!$A$1:$G$5027,3,FALSE),IF(Declaration!$I$4="German",VLOOKUP($K218,Languages!$A$1:$G$5027,4,FALSE),IF(Declaration!$I$4="Chinese",VLOOKUP($K218,Languages!$A$1:$G$5027,5,FALSE),IF(Declaration!$I$4="Japanese",VLOOKUP($K218,Languages!$A$1:$G$5027,6,FALSE),IF(Declaration!$I$4="Portugese",VLOOKUP($K218,Languages!$A$1:$G$5027,7,FALSE)))))))))</f>
        <v>Ghana</v>
      </c>
      <c r="D218" s="224"/>
      <c r="E218" s="224"/>
      <c r="J218" s="231" t="s">
        <v>3159</v>
      </c>
      <c r="K218" s="231" t="s">
        <v>56</v>
      </c>
      <c r="L218" t="str">
        <f t="shared" si="6"/>
        <v>Gold</v>
      </c>
      <c r="M218" t="str">
        <f t="shared" si="7"/>
        <v>Gold</v>
      </c>
    </row>
    <row r="219" spans="2:13" x14ac:dyDescent="0.2">
      <c r="B219" s="113" t="str">
        <f>IF(J219="","",IF(Declaration!$I$4="English",J219,IF(Declaration!$I$4="French",VLOOKUP($J219,Languages!$A$1:$G$5027,2,FALSE),IF(Declaration!$I$4="Spanish",VLOOKUP($J219,Languages!$A$1:$G$5027,3,FALSE),IF(Declaration!$I$4="German",VLOOKUP($J219,Languages!$A$1:$G$5027,4,FALSE),IF(Declaration!$I$4="Chinese",VLOOKUP($J219,Languages!$A$1:$G$5027,5,FALSE),IF(Declaration!$I$4="Japanese",VLOOKUP($J219,Languages!$A$1:$G$5027,6,FALSE),IF(Declaration!$I$4="Portugese",VLOOKUP($J219,Languages!$A$1:$G$5027,7,FALSE)))))))))</f>
        <v>Gold</v>
      </c>
      <c r="C219" s="113" t="str">
        <f>IF(K219="","",IF(Declaration!$I$4="English",K219,IF(Declaration!$I$4="French",VLOOKUP($K219,Languages!$A$1:$G$5027,2,FALSE),IF(Declaration!$I$4="Spanish",VLOOKUP($K219,Languages!$A$1:$G$5027,3,FALSE),IF(Declaration!$I$4="German",VLOOKUP($K219,Languages!$A$1:$G$5027,4,FALSE),IF(Declaration!$I$4="Chinese",VLOOKUP($K219,Languages!$A$1:$G$5027,5,FALSE),IF(Declaration!$I$4="Japanese",VLOOKUP($K219,Languages!$A$1:$G$5027,6,FALSE),IF(Declaration!$I$4="Portugese",VLOOKUP($K219,Languages!$A$1:$G$5027,7,FALSE)))))))))</f>
        <v>Guinea</v>
      </c>
      <c r="D219" s="224"/>
      <c r="E219" s="224"/>
      <c r="J219" s="231" t="s">
        <v>3159</v>
      </c>
      <c r="K219" s="231" t="s">
        <v>1669</v>
      </c>
      <c r="L219" t="str">
        <f t="shared" si="6"/>
        <v>Gold</v>
      </c>
      <c r="M219" t="str">
        <f t="shared" si="7"/>
        <v>Gold</v>
      </c>
    </row>
    <row r="220" spans="2:13" x14ac:dyDescent="0.2">
      <c r="B220" s="113" t="str">
        <f>IF(J220="","",IF(Declaration!$I$4="English",J220,IF(Declaration!$I$4="French",VLOOKUP($J220,Languages!$A$1:$G$5027,2,FALSE),IF(Declaration!$I$4="Spanish",VLOOKUP($J220,Languages!$A$1:$G$5027,3,FALSE),IF(Declaration!$I$4="German",VLOOKUP($J220,Languages!$A$1:$G$5027,4,FALSE),IF(Declaration!$I$4="Chinese",VLOOKUP($J220,Languages!$A$1:$G$5027,5,FALSE),IF(Declaration!$I$4="Japanese",VLOOKUP($J220,Languages!$A$1:$G$5027,6,FALSE),IF(Declaration!$I$4="Portugese",VLOOKUP($J220,Languages!$A$1:$G$5027,7,FALSE)))))))))</f>
        <v>Gold</v>
      </c>
      <c r="C220" s="113" t="str">
        <f>IF(K220="","",IF(Declaration!$I$4="English",K220,IF(Declaration!$I$4="French",VLOOKUP($K220,Languages!$A$1:$G$5027,2,FALSE),IF(Declaration!$I$4="Spanish",VLOOKUP($K220,Languages!$A$1:$G$5027,3,FALSE),IF(Declaration!$I$4="German",VLOOKUP($K220,Languages!$A$1:$G$5027,4,FALSE),IF(Declaration!$I$4="Chinese",VLOOKUP($K220,Languages!$A$1:$G$5027,5,FALSE),IF(Declaration!$I$4="Japanese",VLOOKUP($K220,Languages!$A$1:$G$5027,6,FALSE),IF(Declaration!$I$4="Portugese",VLOOKUP($K220,Languages!$A$1:$G$5027,7,FALSE)))))))))</f>
        <v>Indonesia</v>
      </c>
      <c r="D220" s="224"/>
      <c r="E220" s="224"/>
      <c r="J220" s="231" t="s">
        <v>3159</v>
      </c>
      <c r="K220" s="231" t="s">
        <v>65</v>
      </c>
      <c r="L220" t="str">
        <f t="shared" si="6"/>
        <v>Gold</v>
      </c>
      <c r="M220" t="str">
        <f t="shared" si="7"/>
        <v>Gold</v>
      </c>
    </row>
    <row r="221" spans="2:13" x14ac:dyDescent="0.2">
      <c r="B221" s="113" t="str">
        <f>IF(J221="","",IF(Declaration!$I$4="English",J221,IF(Declaration!$I$4="French",VLOOKUP($J221,Languages!$A$1:$G$5027,2,FALSE),IF(Declaration!$I$4="Spanish",VLOOKUP($J221,Languages!$A$1:$G$5027,3,FALSE),IF(Declaration!$I$4="German",VLOOKUP($J221,Languages!$A$1:$G$5027,4,FALSE),IF(Declaration!$I$4="Chinese",VLOOKUP($J221,Languages!$A$1:$G$5027,5,FALSE),IF(Declaration!$I$4="Japanese",VLOOKUP($J221,Languages!$A$1:$G$5027,6,FALSE),IF(Declaration!$I$4="Portugese",VLOOKUP($J221,Languages!$A$1:$G$5027,7,FALSE)))))))))</f>
        <v>Gold</v>
      </c>
      <c r="C221" s="113" t="str">
        <f>IF(K221="","",IF(Declaration!$I$4="English",K221,IF(Declaration!$I$4="French",VLOOKUP($K221,Languages!$A$1:$G$5027,2,FALSE),IF(Declaration!$I$4="Spanish",VLOOKUP($K221,Languages!$A$1:$G$5027,3,FALSE),IF(Declaration!$I$4="German",VLOOKUP($K221,Languages!$A$1:$G$5027,4,FALSE),IF(Declaration!$I$4="Chinese",VLOOKUP($K221,Languages!$A$1:$G$5027,5,FALSE),IF(Declaration!$I$4="Japanese",VLOOKUP($K221,Languages!$A$1:$G$5027,6,FALSE),IF(Declaration!$I$4="Portugese",VLOOKUP($K221,Languages!$A$1:$G$5027,7,FALSE)))))))))</f>
        <v>Kenya</v>
      </c>
      <c r="D221" s="224"/>
      <c r="E221" s="224"/>
      <c r="J221" s="231" t="s">
        <v>3159</v>
      </c>
      <c r="K221" s="231" t="s">
        <v>70</v>
      </c>
      <c r="L221" t="str">
        <f t="shared" si="6"/>
        <v>Gold</v>
      </c>
      <c r="M221" t="str">
        <f t="shared" si="7"/>
        <v>Gold</v>
      </c>
    </row>
    <row r="222" spans="2:13" x14ac:dyDescent="0.2">
      <c r="B222" s="113" t="str">
        <f>IF(J222="","",IF(Declaration!$I$4="English",J222,IF(Declaration!$I$4="French",VLOOKUP($J222,Languages!$A$1:$G$5027,2,FALSE),IF(Declaration!$I$4="Spanish",VLOOKUP($J222,Languages!$A$1:$G$5027,3,FALSE),IF(Declaration!$I$4="German",VLOOKUP($J222,Languages!$A$1:$G$5027,4,FALSE),IF(Declaration!$I$4="Chinese",VLOOKUP($J222,Languages!$A$1:$G$5027,5,FALSE),IF(Declaration!$I$4="Japanese",VLOOKUP($J222,Languages!$A$1:$G$5027,6,FALSE),IF(Declaration!$I$4="Portugese",VLOOKUP($J222,Languages!$A$1:$G$5027,7,FALSE)))))))))</f>
        <v>Gold</v>
      </c>
      <c r="C222" s="113" t="str">
        <f>IF(K222="","",IF(Declaration!$I$4="English",K222,IF(Declaration!$I$4="French",VLOOKUP($K222,Languages!$A$1:$G$5027,2,FALSE),IF(Declaration!$I$4="Spanish",VLOOKUP($K222,Languages!$A$1:$G$5027,3,FALSE),IF(Declaration!$I$4="German",VLOOKUP($K222,Languages!$A$1:$G$5027,4,FALSE),IF(Declaration!$I$4="Chinese",VLOOKUP($K222,Languages!$A$1:$G$5027,5,FALSE),IF(Declaration!$I$4="Japanese",VLOOKUP($K222,Languages!$A$1:$G$5027,6,FALSE),IF(Declaration!$I$4="Portugese",VLOOKUP($K222,Languages!$A$1:$G$5027,7,FALSE)))))))))</f>
        <v>Mali</v>
      </c>
      <c r="D222" s="224"/>
      <c r="E222" s="224"/>
      <c r="J222" s="231" t="s">
        <v>3159</v>
      </c>
      <c r="K222" s="231" t="s">
        <v>83</v>
      </c>
      <c r="L222" t="str">
        <f t="shared" si="6"/>
        <v>Gold</v>
      </c>
      <c r="M222" t="str">
        <f t="shared" si="7"/>
        <v>Gold</v>
      </c>
    </row>
    <row r="223" spans="2:13" x14ac:dyDescent="0.2">
      <c r="B223" s="113" t="str">
        <f>IF(J223="","",IF(Declaration!$I$4="English",J223,IF(Declaration!$I$4="French",VLOOKUP($J223,Languages!$A$1:$G$5027,2,FALSE),IF(Declaration!$I$4="Spanish",VLOOKUP($J223,Languages!$A$1:$G$5027,3,FALSE),IF(Declaration!$I$4="German",VLOOKUP($J223,Languages!$A$1:$G$5027,4,FALSE),IF(Declaration!$I$4="Chinese",VLOOKUP($J223,Languages!$A$1:$G$5027,5,FALSE),IF(Declaration!$I$4="Japanese",VLOOKUP($J223,Languages!$A$1:$G$5027,6,FALSE),IF(Declaration!$I$4="Portugese",VLOOKUP($J223,Languages!$A$1:$G$5027,7,FALSE)))))))))</f>
        <v>Gold</v>
      </c>
      <c r="C223" s="113" t="str">
        <f>IF(K223="","",IF(Declaration!$I$4="English",K223,IF(Declaration!$I$4="French",VLOOKUP($K223,Languages!$A$1:$G$5027,2,FALSE),IF(Declaration!$I$4="Spanish",VLOOKUP($K223,Languages!$A$1:$G$5027,3,FALSE),IF(Declaration!$I$4="German",VLOOKUP($K223,Languages!$A$1:$G$5027,4,FALSE),IF(Declaration!$I$4="Chinese",VLOOKUP($K223,Languages!$A$1:$G$5027,5,FALSE),IF(Declaration!$I$4="Japanese",VLOOKUP($K223,Languages!$A$1:$G$5027,6,FALSE),IF(Declaration!$I$4="Portugese",VLOOKUP($K223,Languages!$A$1:$G$5027,7,FALSE)))))))))</f>
        <v>Mongolia</v>
      </c>
      <c r="D223" s="224"/>
      <c r="E223" s="224"/>
      <c r="J223" s="231" t="s">
        <v>3159</v>
      </c>
      <c r="K223" s="231" t="s">
        <v>89</v>
      </c>
      <c r="L223" t="str">
        <f t="shared" si="6"/>
        <v>Gold</v>
      </c>
      <c r="M223" t="str">
        <f t="shared" si="7"/>
        <v>Gold</v>
      </c>
    </row>
    <row r="224" spans="2:13" x14ac:dyDescent="0.2">
      <c r="B224" s="113" t="str">
        <f>IF(J224="","",IF(Declaration!$I$4="English",J224,IF(Declaration!$I$4="French",VLOOKUP($J224,Languages!$A$1:$G$5027,2,FALSE),IF(Declaration!$I$4="Spanish",VLOOKUP($J224,Languages!$A$1:$G$5027,3,FALSE),IF(Declaration!$I$4="German",VLOOKUP($J224,Languages!$A$1:$G$5027,4,FALSE),IF(Declaration!$I$4="Chinese",VLOOKUP($J224,Languages!$A$1:$G$5027,5,FALSE),IF(Declaration!$I$4="Japanese",VLOOKUP($J224,Languages!$A$1:$G$5027,6,FALSE),IF(Declaration!$I$4="Portugese",VLOOKUP($J224,Languages!$A$1:$G$5027,7,FALSE)))))))))</f>
        <v>Gold</v>
      </c>
      <c r="C224" s="113" t="str">
        <f>IF(K224="","",IF(Declaration!$I$4="English",K224,IF(Declaration!$I$4="French",VLOOKUP($K224,Languages!$A$1:$G$5027,2,FALSE),IF(Declaration!$I$4="Spanish",VLOOKUP($K224,Languages!$A$1:$G$5027,3,FALSE),IF(Declaration!$I$4="German",VLOOKUP($K224,Languages!$A$1:$G$5027,4,FALSE),IF(Declaration!$I$4="Chinese",VLOOKUP($K224,Languages!$A$1:$G$5027,5,FALSE),IF(Declaration!$I$4="Japanese",VLOOKUP($K224,Languages!$A$1:$G$5027,6,FALSE),IF(Declaration!$I$4="Portugese",VLOOKUP($K224,Languages!$A$1:$G$5027,7,FALSE)))))))))</f>
        <v>Nicaragua</v>
      </c>
      <c r="D224" s="224"/>
      <c r="E224" s="224"/>
      <c r="J224" s="231" t="s">
        <v>3159</v>
      </c>
      <c r="K224" s="231" t="s">
        <v>95</v>
      </c>
      <c r="L224" t="str">
        <f t="shared" si="6"/>
        <v>Gold</v>
      </c>
      <c r="M224" t="str">
        <f t="shared" si="7"/>
        <v>Gold</v>
      </c>
    </row>
    <row r="225" spans="2:13" x14ac:dyDescent="0.2">
      <c r="B225" s="113" t="str">
        <f>IF(J225="","",IF(Declaration!$I$4="English",J225,IF(Declaration!$I$4="French",VLOOKUP($J225,Languages!$A$1:$G$5027,2,FALSE),IF(Declaration!$I$4="Spanish",VLOOKUP($J225,Languages!$A$1:$G$5027,3,FALSE),IF(Declaration!$I$4="German",VLOOKUP($J225,Languages!$A$1:$G$5027,4,FALSE),IF(Declaration!$I$4="Chinese",VLOOKUP($J225,Languages!$A$1:$G$5027,5,FALSE),IF(Declaration!$I$4="Japanese",VLOOKUP($J225,Languages!$A$1:$G$5027,6,FALSE),IF(Declaration!$I$4="Portugese",VLOOKUP($J225,Languages!$A$1:$G$5027,7,FALSE)))))))))</f>
        <v>Gold</v>
      </c>
      <c r="C225" s="113" t="str">
        <f>IF(K225="","",IF(Declaration!$I$4="English",K225,IF(Declaration!$I$4="French",VLOOKUP($K225,Languages!$A$1:$G$5027,2,FALSE),IF(Declaration!$I$4="Spanish",VLOOKUP($K225,Languages!$A$1:$G$5027,3,FALSE),IF(Declaration!$I$4="German",VLOOKUP($K225,Languages!$A$1:$G$5027,4,FALSE),IF(Declaration!$I$4="Chinese",VLOOKUP($K225,Languages!$A$1:$G$5027,5,FALSE),IF(Declaration!$I$4="Japanese",VLOOKUP($K225,Languages!$A$1:$G$5027,6,FALSE),IF(Declaration!$I$4="Portugese",VLOOKUP($K225,Languages!$A$1:$G$5027,7,FALSE)))))))))</f>
        <v>Niger</v>
      </c>
      <c r="D225" s="224"/>
      <c r="E225" s="224"/>
      <c r="J225" s="231" t="s">
        <v>3159</v>
      </c>
      <c r="K225" s="231" t="s">
        <v>96</v>
      </c>
      <c r="L225" t="str">
        <f t="shared" si="6"/>
        <v>Gold</v>
      </c>
      <c r="M225" t="str">
        <f t="shared" si="7"/>
        <v>Gold</v>
      </c>
    </row>
    <row r="226" spans="2:13" x14ac:dyDescent="0.2">
      <c r="B226" s="113" t="str">
        <f>IF(J226="","",IF(Declaration!$I$4="English",J226,IF(Declaration!$I$4="French",VLOOKUP($J226,Languages!$A$1:$G$5027,2,FALSE),IF(Declaration!$I$4="Spanish",VLOOKUP($J226,Languages!$A$1:$G$5027,3,FALSE),IF(Declaration!$I$4="German",VLOOKUP($J226,Languages!$A$1:$G$5027,4,FALSE),IF(Declaration!$I$4="Chinese",VLOOKUP($J226,Languages!$A$1:$G$5027,5,FALSE),IF(Declaration!$I$4="Japanese",VLOOKUP($J226,Languages!$A$1:$G$5027,6,FALSE),IF(Declaration!$I$4="Portugese",VLOOKUP($J226,Languages!$A$1:$G$5027,7,FALSE)))))))))</f>
        <v>Gold</v>
      </c>
      <c r="C226" s="113" t="str">
        <f>IF(K226="","",IF(Declaration!$I$4="English",K226,IF(Declaration!$I$4="French",VLOOKUP($K226,Languages!$A$1:$G$5027,2,FALSE),IF(Declaration!$I$4="Spanish",VLOOKUP($K226,Languages!$A$1:$G$5027,3,FALSE),IF(Declaration!$I$4="German",VLOOKUP($K226,Languages!$A$1:$G$5027,4,FALSE),IF(Declaration!$I$4="Chinese",VLOOKUP($K226,Languages!$A$1:$G$5027,5,FALSE),IF(Declaration!$I$4="Japanese",VLOOKUP($K226,Languages!$A$1:$G$5027,6,FALSE),IF(Declaration!$I$4="Portugese",VLOOKUP($K226,Languages!$A$1:$G$5027,7,FALSE)))))))))</f>
        <v>Nigeria</v>
      </c>
      <c r="D226" s="224"/>
      <c r="E226" s="224"/>
      <c r="J226" s="231" t="s">
        <v>3159</v>
      </c>
      <c r="K226" s="231" t="s">
        <v>97</v>
      </c>
      <c r="L226" t="str">
        <f t="shared" si="6"/>
        <v>Gold</v>
      </c>
      <c r="M226" t="str">
        <f t="shared" si="7"/>
        <v>Gold</v>
      </c>
    </row>
    <row r="227" spans="2:13" x14ac:dyDescent="0.2">
      <c r="B227" s="113" t="str">
        <f>IF(J227="","",IF(Declaration!$I$4="English",J227,IF(Declaration!$I$4="French",VLOOKUP($J227,Languages!$A$1:$G$5027,2,FALSE),IF(Declaration!$I$4="Spanish",VLOOKUP($J227,Languages!$A$1:$G$5027,3,FALSE),IF(Declaration!$I$4="German",VLOOKUP($J227,Languages!$A$1:$G$5027,4,FALSE),IF(Declaration!$I$4="Chinese",VLOOKUP($J227,Languages!$A$1:$G$5027,5,FALSE),IF(Declaration!$I$4="Japanese",VLOOKUP($J227,Languages!$A$1:$G$5027,6,FALSE),IF(Declaration!$I$4="Portugese",VLOOKUP($J227,Languages!$A$1:$G$5027,7,FALSE)))))))))</f>
        <v>Gold</v>
      </c>
      <c r="C227" s="113" t="str">
        <f>IF(K227="","",IF(Declaration!$I$4="English",K227,IF(Declaration!$I$4="French",VLOOKUP($K227,Languages!$A$1:$G$5027,2,FALSE),IF(Declaration!$I$4="Spanish",VLOOKUP($K227,Languages!$A$1:$G$5027,3,FALSE),IF(Declaration!$I$4="German",VLOOKUP($K227,Languages!$A$1:$G$5027,4,FALSE),IF(Declaration!$I$4="Chinese",VLOOKUP($K227,Languages!$A$1:$G$5027,5,FALSE),IF(Declaration!$I$4="Japanese",VLOOKUP($K227,Languages!$A$1:$G$5027,6,FALSE),IF(Declaration!$I$4="Portugese",VLOOKUP($K227,Languages!$A$1:$G$5027,7,FALSE)))))))))</f>
        <v>North Korea</v>
      </c>
      <c r="D227" s="224"/>
      <c r="E227" s="224"/>
      <c r="J227" s="231" t="s">
        <v>3159</v>
      </c>
      <c r="K227" s="231" t="s">
        <v>3205</v>
      </c>
      <c r="L227" t="str">
        <f t="shared" si="6"/>
        <v>Gold</v>
      </c>
      <c r="M227" t="str">
        <f t="shared" si="7"/>
        <v>Gold</v>
      </c>
    </row>
    <row r="228" spans="2:13" x14ac:dyDescent="0.2">
      <c r="B228" s="113" t="str">
        <f>IF(J228="","",IF(Declaration!$I$4="English",J228,IF(Declaration!$I$4="French",VLOOKUP($J228,Languages!$A$1:$G$5027,2,FALSE),IF(Declaration!$I$4="Spanish",VLOOKUP($J228,Languages!$A$1:$G$5027,3,FALSE),IF(Declaration!$I$4="German",VLOOKUP($J228,Languages!$A$1:$G$5027,4,FALSE),IF(Declaration!$I$4="Chinese",VLOOKUP($J228,Languages!$A$1:$G$5027,5,FALSE),IF(Declaration!$I$4="Japanese",VLOOKUP($J228,Languages!$A$1:$G$5027,6,FALSE),IF(Declaration!$I$4="Portugese",VLOOKUP($J228,Languages!$A$1:$G$5027,7,FALSE)))))))))</f>
        <v>Gold</v>
      </c>
      <c r="C228" s="113" t="str">
        <f>IF(K228="","",IF(Declaration!$I$4="English",K228,IF(Declaration!$I$4="French",VLOOKUP($K228,Languages!$A$1:$G$5027,2,FALSE),IF(Declaration!$I$4="Spanish",VLOOKUP($K228,Languages!$A$1:$G$5027,3,FALSE),IF(Declaration!$I$4="German",VLOOKUP($K228,Languages!$A$1:$G$5027,4,FALSE),IF(Declaration!$I$4="Chinese",VLOOKUP($K228,Languages!$A$1:$G$5027,5,FALSE),IF(Declaration!$I$4="Japanese",VLOOKUP($K228,Languages!$A$1:$G$5027,6,FALSE),IF(Declaration!$I$4="Portugese",VLOOKUP($K228,Languages!$A$1:$G$5027,7,FALSE)))))))))</f>
        <v>Peru</v>
      </c>
      <c r="D228" s="224"/>
      <c r="E228" s="224"/>
      <c r="J228" s="231" t="s">
        <v>3159</v>
      </c>
      <c r="K228" s="231" t="s">
        <v>104</v>
      </c>
      <c r="L228" t="str">
        <f t="shared" si="6"/>
        <v>Gold</v>
      </c>
      <c r="M228" t="str">
        <f t="shared" si="7"/>
        <v>Gold</v>
      </c>
    </row>
    <row r="229" spans="2:13" x14ac:dyDescent="0.2">
      <c r="B229" s="113" t="str">
        <f>IF(J229="","",IF(Declaration!$I$4="English",J229,IF(Declaration!$I$4="French",VLOOKUP($J229,Languages!$A$1:$G$5027,2,FALSE),IF(Declaration!$I$4="Spanish",VLOOKUP($J229,Languages!$A$1:$G$5027,3,FALSE),IF(Declaration!$I$4="German",VLOOKUP($J229,Languages!$A$1:$G$5027,4,FALSE),IF(Declaration!$I$4="Chinese",VLOOKUP($J229,Languages!$A$1:$G$5027,5,FALSE),IF(Declaration!$I$4="Japanese",VLOOKUP($J229,Languages!$A$1:$G$5027,6,FALSE),IF(Declaration!$I$4="Portugese",VLOOKUP($J229,Languages!$A$1:$G$5027,7,FALSE)))))))))</f>
        <v>Gold</v>
      </c>
      <c r="C229" s="113" t="str">
        <f>IF(K229="","",IF(Declaration!$I$4="English",K229,IF(Declaration!$I$4="French",VLOOKUP($K229,Languages!$A$1:$G$5027,2,FALSE),IF(Declaration!$I$4="Spanish",VLOOKUP($K229,Languages!$A$1:$G$5027,3,FALSE),IF(Declaration!$I$4="German",VLOOKUP($K229,Languages!$A$1:$G$5027,4,FALSE),IF(Declaration!$I$4="Chinese",VLOOKUP($K229,Languages!$A$1:$G$5027,5,FALSE),IF(Declaration!$I$4="Japanese",VLOOKUP($K229,Languages!$A$1:$G$5027,6,FALSE),IF(Declaration!$I$4="Portugese",VLOOKUP($K229,Languages!$A$1:$G$5027,7,FALSE)))))))))</f>
        <v>Philippines</v>
      </c>
      <c r="D229" s="224"/>
      <c r="E229" s="224"/>
      <c r="J229" s="231" t="s">
        <v>3159</v>
      </c>
      <c r="K229" s="231" t="s">
        <v>2462</v>
      </c>
      <c r="L229" t="str">
        <f t="shared" si="6"/>
        <v>Gold</v>
      </c>
      <c r="M229" t="str">
        <f t="shared" si="7"/>
        <v>Gold</v>
      </c>
    </row>
    <row r="230" spans="2:13" x14ac:dyDescent="0.2">
      <c r="B230" s="113" t="str">
        <f>IF(J230="","",IF(Declaration!$I$4="English",J230,IF(Declaration!$I$4="French",VLOOKUP($J230,Languages!$A$1:$G$5027,2,FALSE),IF(Declaration!$I$4="Spanish",VLOOKUP($J230,Languages!$A$1:$G$5027,3,FALSE),IF(Declaration!$I$4="German",VLOOKUP($J230,Languages!$A$1:$G$5027,4,FALSE),IF(Declaration!$I$4="Chinese",VLOOKUP($J230,Languages!$A$1:$G$5027,5,FALSE),IF(Declaration!$I$4="Japanese",VLOOKUP($J230,Languages!$A$1:$G$5027,6,FALSE),IF(Declaration!$I$4="Portugese",VLOOKUP($J230,Languages!$A$1:$G$5027,7,FALSE)))))))))</f>
        <v>Gold</v>
      </c>
      <c r="C230" s="113" t="str">
        <f>IF(K230="","",IF(Declaration!$I$4="English",K230,IF(Declaration!$I$4="French",VLOOKUP($K230,Languages!$A$1:$G$5027,2,FALSE),IF(Declaration!$I$4="Spanish",VLOOKUP($K230,Languages!$A$1:$G$5027,3,FALSE),IF(Declaration!$I$4="German",VLOOKUP($K230,Languages!$A$1:$G$5027,4,FALSE),IF(Declaration!$I$4="Chinese",VLOOKUP($K230,Languages!$A$1:$G$5027,5,FALSE),IF(Declaration!$I$4="Japanese",VLOOKUP($K230,Languages!$A$1:$G$5027,6,FALSE),IF(Declaration!$I$4="Portugese",VLOOKUP($K230,Languages!$A$1:$G$5027,7,FALSE)))))))))</f>
        <v>Senegal</v>
      </c>
      <c r="D230" s="224"/>
      <c r="E230" s="224"/>
      <c r="J230" s="231" t="s">
        <v>3159</v>
      </c>
      <c r="K230" s="231" t="s">
        <v>108</v>
      </c>
      <c r="L230" t="str">
        <f t="shared" si="6"/>
        <v>Gold</v>
      </c>
      <c r="M230" t="str">
        <f t="shared" si="7"/>
        <v>Gold</v>
      </c>
    </row>
    <row r="231" spans="2:13" x14ac:dyDescent="0.2">
      <c r="B231" s="113" t="str">
        <f>IF(J231="","",IF(Declaration!$I$4="English",J231,IF(Declaration!$I$4="French",VLOOKUP($J231,Languages!$A$1:$G$5027,2,FALSE),IF(Declaration!$I$4="Spanish",VLOOKUP($J231,Languages!$A$1:$G$5027,3,FALSE),IF(Declaration!$I$4="German",VLOOKUP($J231,Languages!$A$1:$G$5027,4,FALSE),IF(Declaration!$I$4="Chinese",VLOOKUP($J231,Languages!$A$1:$G$5027,5,FALSE),IF(Declaration!$I$4="Japanese",VLOOKUP($J231,Languages!$A$1:$G$5027,6,FALSE),IF(Declaration!$I$4="Portugese",VLOOKUP($J231,Languages!$A$1:$G$5027,7,FALSE)))))))))</f>
        <v>Gold</v>
      </c>
      <c r="C231" s="113" t="str">
        <f>IF(K231="","",IF(Declaration!$I$4="English",K231,IF(Declaration!$I$4="French",VLOOKUP($K231,Languages!$A$1:$G$5027,2,FALSE),IF(Declaration!$I$4="Spanish",VLOOKUP($K231,Languages!$A$1:$G$5027,3,FALSE),IF(Declaration!$I$4="German",VLOOKUP($K231,Languages!$A$1:$G$5027,4,FALSE),IF(Declaration!$I$4="Chinese",VLOOKUP($K231,Languages!$A$1:$G$5027,5,FALSE),IF(Declaration!$I$4="Japanese",VLOOKUP($K231,Languages!$A$1:$G$5027,6,FALSE),IF(Declaration!$I$4="Portugese",VLOOKUP($K231,Languages!$A$1:$G$5027,7,FALSE)))))))))</f>
        <v>Sudan</v>
      </c>
      <c r="D231" s="224"/>
      <c r="E231" s="224"/>
      <c r="J231" s="231" t="s">
        <v>3159</v>
      </c>
      <c r="K231" s="231" t="s">
        <v>117</v>
      </c>
      <c r="L231" t="str">
        <f t="shared" si="6"/>
        <v>Gold</v>
      </c>
      <c r="M231" t="str">
        <f t="shared" si="7"/>
        <v>Gold</v>
      </c>
    </row>
    <row r="232" spans="2:13" x14ac:dyDescent="0.2">
      <c r="B232" s="113" t="str">
        <f>IF(J232="","",IF(Declaration!$I$4="English",J232,IF(Declaration!$I$4="French",VLOOKUP($J232,Languages!$A$1:$G$5027,2,FALSE),IF(Declaration!$I$4="Spanish",VLOOKUP($J232,Languages!$A$1:$G$5027,3,FALSE),IF(Declaration!$I$4="German",VLOOKUP($J232,Languages!$A$1:$G$5027,4,FALSE),IF(Declaration!$I$4="Chinese",VLOOKUP($J232,Languages!$A$1:$G$5027,5,FALSE),IF(Declaration!$I$4="Japanese",VLOOKUP($J232,Languages!$A$1:$G$5027,6,FALSE),IF(Declaration!$I$4="Portugese",VLOOKUP($J232,Languages!$A$1:$G$5027,7,FALSE)))))))))</f>
        <v>Gold</v>
      </c>
      <c r="C232" s="113" t="str">
        <f>IF(K232="","",IF(Declaration!$I$4="English",K232,IF(Declaration!$I$4="French",VLOOKUP($K232,Languages!$A$1:$G$5027,2,FALSE),IF(Declaration!$I$4="Spanish",VLOOKUP($K232,Languages!$A$1:$G$5027,3,FALSE),IF(Declaration!$I$4="German",VLOOKUP($K232,Languages!$A$1:$G$5027,4,FALSE),IF(Declaration!$I$4="Chinese",VLOOKUP($K232,Languages!$A$1:$G$5027,5,FALSE),IF(Declaration!$I$4="Japanese",VLOOKUP($K232,Languages!$A$1:$G$5027,6,FALSE),IF(Declaration!$I$4="Portugese",VLOOKUP($K232,Languages!$A$1:$G$5027,7,FALSE)))))))))</f>
        <v>Suriname</v>
      </c>
      <c r="D232" s="224"/>
      <c r="E232" s="224"/>
      <c r="J232" s="231" t="s">
        <v>3159</v>
      </c>
      <c r="K232" s="231" t="s">
        <v>118</v>
      </c>
      <c r="L232" t="str">
        <f t="shared" si="6"/>
        <v>Gold</v>
      </c>
      <c r="M232" t="str">
        <f t="shared" si="7"/>
        <v>Gold</v>
      </c>
    </row>
    <row r="233" spans="2:13" x14ac:dyDescent="0.2">
      <c r="B233" s="113" t="str">
        <f>IF(J233="","",IF(Declaration!$I$4="English",J233,IF(Declaration!$I$4="French",VLOOKUP($J233,Languages!$A$1:$G$5027,2,FALSE),IF(Declaration!$I$4="Spanish",VLOOKUP($J233,Languages!$A$1:$G$5027,3,FALSE),IF(Declaration!$I$4="German",VLOOKUP($J233,Languages!$A$1:$G$5027,4,FALSE),IF(Declaration!$I$4="Chinese",VLOOKUP($J233,Languages!$A$1:$G$5027,5,FALSE),IF(Declaration!$I$4="Japanese",VLOOKUP($J233,Languages!$A$1:$G$5027,6,FALSE),IF(Declaration!$I$4="Portugese",VLOOKUP($J233,Languages!$A$1:$G$5027,7,FALSE)))))))))</f>
        <v>Gold</v>
      </c>
      <c r="C233" s="113" t="str">
        <f>IF(K233="","",IF(Declaration!$I$4="English",K233,IF(Declaration!$I$4="French",VLOOKUP($K233,Languages!$A$1:$G$5027,2,FALSE),IF(Declaration!$I$4="Spanish",VLOOKUP($K233,Languages!$A$1:$G$5027,3,FALSE),IF(Declaration!$I$4="German",VLOOKUP($K233,Languages!$A$1:$G$5027,4,FALSE),IF(Declaration!$I$4="Chinese",VLOOKUP($K233,Languages!$A$1:$G$5027,5,FALSE),IF(Declaration!$I$4="Japanese",VLOOKUP($K233,Languages!$A$1:$G$5027,6,FALSE),IF(Declaration!$I$4="Portugese",VLOOKUP($K233,Languages!$A$1:$G$5027,7,FALSE)))))))))</f>
        <v>Tanzania</v>
      </c>
      <c r="D233" s="224"/>
      <c r="E233" s="224"/>
      <c r="J233" s="231" t="s">
        <v>3159</v>
      </c>
      <c r="K233" s="231" t="s">
        <v>3207</v>
      </c>
      <c r="L233" t="str">
        <f t="shared" si="6"/>
        <v>Gold</v>
      </c>
      <c r="M233" t="str">
        <f t="shared" si="7"/>
        <v>Gold</v>
      </c>
    </row>
    <row r="234" spans="2:13" x14ac:dyDescent="0.2">
      <c r="B234" s="113" t="str">
        <f>IF(J234="","",IF(Declaration!$I$4="English",J234,IF(Declaration!$I$4="French",VLOOKUP($J234,Languages!$A$1:$G$5027,2,FALSE),IF(Declaration!$I$4="Spanish",VLOOKUP($J234,Languages!$A$1:$G$5027,3,FALSE),IF(Declaration!$I$4="German",VLOOKUP($J234,Languages!$A$1:$G$5027,4,FALSE),IF(Declaration!$I$4="Chinese",VLOOKUP($J234,Languages!$A$1:$G$5027,5,FALSE),IF(Declaration!$I$4="Japanese",VLOOKUP($J234,Languages!$A$1:$G$5027,6,FALSE),IF(Declaration!$I$4="Portugese",VLOOKUP($J234,Languages!$A$1:$G$5027,7,FALSE)))))))))</f>
        <v>Gold</v>
      </c>
      <c r="C234" s="113" t="str">
        <f>IF(K234="","",IF(Declaration!$I$4="English",K234,IF(Declaration!$I$4="French",VLOOKUP($K234,Languages!$A$1:$G$5027,2,FALSE),IF(Declaration!$I$4="Spanish",VLOOKUP($K234,Languages!$A$1:$G$5027,3,FALSE),IF(Declaration!$I$4="German",VLOOKUP($K234,Languages!$A$1:$G$5027,4,FALSE),IF(Declaration!$I$4="Chinese",VLOOKUP($K234,Languages!$A$1:$G$5027,5,FALSE),IF(Declaration!$I$4="Japanese",VLOOKUP($K234,Languages!$A$1:$G$5027,6,FALSE),IF(Declaration!$I$4="Portugese",VLOOKUP($K234,Languages!$A$1:$G$5027,7,FALSE)))))))))</f>
        <v>Uganda</v>
      </c>
      <c r="D234" s="224"/>
      <c r="E234" s="224"/>
      <c r="J234" s="231" t="s">
        <v>3159</v>
      </c>
      <c r="K234" s="231" t="s">
        <v>128</v>
      </c>
      <c r="L234" t="str">
        <f t="shared" si="6"/>
        <v>Gold</v>
      </c>
      <c r="M234" t="str">
        <f t="shared" si="7"/>
        <v>Gold</v>
      </c>
    </row>
    <row r="235" spans="2:13" x14ac:dyDescent="0.2">
      <c r="B235" s="113" t="str">
        <f>IF(J235="","",IF(Declaration!$I$4="English",J235,IF(Declaration!$I$4="French",VLOOKUP($J235,Languages!$A$1:$G$5027,2,FALSE),IF(Declaration!$I$4="Spanish",VLOOKUP($J235,Languages!$A$1:$G$5027,3,FALSE),IF(Declaration!$I$4="German",VLOOKUP($J235,Languages!$A$1:$G$5027,4,FALSE),IF(Declaration!$I$4="Chinese",VLOOKUP($J235,Languages!$A$1:$G$5027,5,FALSE),IF(Declaration!$I$4="Japanese",VLOOKUP($J235,Languages!$A$1:$G$5027,6,FALSE),IF(Declaration!$I$4="Portugese",VLOOKUP($J235,Languages!$A$1:$G$5027,7,FALSE)))))))))</f>
        <v>Gold</v>
      </c>
      <c r="C235" s="113" t="str">
        <f>IF(K235="","",IF(Declaration!$I$4="English",K235,IF(Declaration!$I$4="French",VLOOKUP($K235,Languages!$A$1:$G$5027,2,FALSE),IF(Declaration!$I$4="Spanish",VLOOKUP($K235,Languages!$A$1:$G$5027,3,FALSE),IF(Declaration!$I$4="German",VLOOKUP($K235,Languages!$A$1:$G$5027,4,FALSE),IF(Declaration!$I$4="Chinese",VLOOKUP($K235,Languages!$A$1:$G$5027,5,FALSE),IF(Declaration!$I$4="Japanese",VLOOKUP($K235,Languages!$A$1:$G$5027,6,FALSE),IF(Declaration!$I$4="Portugese",VLOOKUP($K235,Languages!$A$1:$G$5027,7,FALSE)))))))))</f>
        <v>Venezuela</v>
      </c>
      <c r="D235" s="224"/>
      <c r="E235" s="224"/>
      <c r="J235" s="231" t="s">
        <v>3159</v>
      </c>
      <c r="K235" s="231" t="s">
        <v>3210</v>
      </c>
      <c r="L235" t="str">
        <f t="shared" si="6"/>
        <v>Gold</v>
      </c>
      <c r="M235" t="str">
        <f t="shared" si="7"/>
        <v>Gold</v>
      </c>
    </row>
    <row r="236" spans="2:13" x14ac:dyDescent="0.2">
      <c r="B236" s="113" t="str">
        <f>IF(J236="","",IF(Declaration!$I$4="English",J236,IF(Declaration!$I$4="French",VLOOKUP($J236,Languages!$A$1:$G$5027,2,FALSE),IF(Declaration!$I$4="Spanish",VLOOKUP($J236,Languages!$A$1:$G$5027,3,FALSE),IF(Declaration!$I$4="German",VLOOKUP($J236,Languages!$A$1:$G$5027,4,FALSE),IF(Declaration!$I$4="Chinese",VLOOKUP($J236,Languages!$A$1:$G$5027,5,FALSE),IF(Declaration!$I$4="Japanese",VLOOKUP($J236,Languages!$A$1:$G$5027,6,FALSE),IF(Declaration!$I$4="Portugese",VLOOKUP($J236,Languages!$A$1:$G$5027,7,FALSE)))))))))</f>
        <v>Granite</v>
      </c>
      <c r="C236" s="113" t="str">
        <f>IF(K236="","",IF(Declaration!$I$4="English",K236,IF(Declaration!$I$4="French",VLOOKUP($K236,Languages!$A$1:$G$5027,2,FALSE),IF(Declaration!$I$4="Spanish",VLOOKUP($K236,Languages!$A$1:$G$5027,3,FALSE),IF(Declaration!$I$4="German",VLOOKUP($K236,Languages!$A$1:$G$5027,4,FALSE),IF(Declaration!$I$4="Chinese",VLOOKUP($K236,Languages!$A$1:$G$5027,5,FALSE),IF(Declaration!$I$4="Japanese",VLOOKUP($K236,Languages!$A$1:$G$5027,6,FALSE),IF(Declaration!$I$4="Portugese",VLOOKUP($K236,Languages!$A$1:$G$5027,7,FALSE)))))))))</f>
        <v>Burkina Faso</v>
      </c>
      <c r="D236" s="224"/>
      <c r="E236" s="224"/>
      <c r="J236" s="231" t="s">
        <v>3160</v>
      </c>
      <c r="K236" s="231" t="s">
        <v>33</v>
      </c>
      <c r="L236" t="str">
        <f t="shared" si="6"/>
        <v>Granite</v>
      </c>
      <c r="M236" t="str">
        <f t="shared" si="7"/>
        <v>Granite</v>
      </c>
    </row>
    <row r="237" spans="2:13" x14ac:dyDescent="0.2">
      <c r="B237" s="113" t="str">
        <f>IF(J237="","",IF(Declaration!$I$4="English",J237,IF(Declaration!$I$4="French",VLOOKUP($J237,Languages!$A$1:$G$5027,2,FALSE),IF(Declaration!$I$4="Spanish",VLOOKUP($J237,Languages!$A$1:$G$5027,3,FALSE),IF(Declaration!$I$4="German",VLOOKUP($J237,Languages!$A$1:$G$5027,4,FALSE),IF(Declaration!$I$4="Chinese",VLOOKUP($J237,Languages!$A$1:$G$5027,5,FALSE),IF(Declaration!$I$4="Japanese",VLOOKUP($J237,Languages!$A$1:$G$5027,6,FALSE),IF(Declaration!$I$4="Portugese",VLOOKUP($J237,Languages!$A$1:$G$5027,7,FALSE)))))))))</f>
        <v>Granite</v>
      </c>
      <c r="C237" s="113" t="str">
        <f>IF(K237="","",IF(Declaration!$I$4="English",K237,IF(Declaration!$I$4="French",VLOOKUP($K237,Languages!$A$1:$G$5027,2,FALSE),IF(Declaration!$I$4="Spanish",VLOOKUP($K237,Languages!$A$1:$G$5027,3,FALSE),IF(Declaration!$I$4="German",VLOOKUP($K237,Languages!$A$1:$G$5027,4,FALSE),IF(Declaration!$I$4="Chinese",VLOOKUP($K237,Languages!$A$1:$G$5027,5,FALSE),IF(Declaration!$I$4="Japanese",VLOOKUP($K237,Languages!$A$1:$G$5027,6,FALSE),IF(Declaration!$I$4="Portugese",VLOOKUP($K237,Languages!$A$1:$G$5027,7,FALSE)))))))))</f>
        <v>Nigeria</v>
      </c>
      <c r="D237" s="224"/>
      <c r="E237" s="224"/>
      <c r="J237" s="231" t="s">
        <v>3160</v>
      </c>
      <c r="K237" s="231" t="s">
        <v>97</v>
      </c>
      <c r="L237" t="str">
        <f t="shared" si="6"/>
        <v>Granite</v>
      </c>
      <c r="M237" t="str">
        <f t="shared" si="7"/>
        <v>Granite</v>
      </c>
    </row>
    <row r="238" spans="2:13" x14ac:dyDescent="0.2">
      <c r="B238" s="113" t="str">
        <f>IF(J238="","",IF(Declaration!$I$4="English",J238,IF(Declaration!$I$4="French",VLOOKUP($J238,Languages!$A$1:$G$5027,2,FALSE),IF(Declaration!$I$4="Spanish",VLOOKUP($J238,Languages!$A$1:$G$5027,3,FALSE),IF(Declaration!$I$4="German",VLOOKUP($J238,Languages!$A$1:$G$5027,4,FALSE),IF(Declaration!$I$4="Chinese",VLOOKUP($J238,Languages!$A$1:$G$5027,5,FALSE),IF(Declaration!$I$4="Japanese",VLOOKUP($J238,Languages!$A$1:$G$5027,6,FALSE),IF(Declaration!$I$4="Portugese",VLOOKUP($J238,Languages!$A$1:$G$5027,7,FALSE)))))))))</f>
        <v>Granite</v>
      </c>
      <c r="C238" s="113" t="str">
        <f>IF(K238="","",IF(Declaration!$I$4="English",K238,IF(Declaration!$I$4="French",VLOOKUP($K238,Languages!$A$1:$G$5027,2,FALSE),IF(Declaration!$I$4="Spanish",VLOOKUP($K238,Languages!$A$1:$G$5027,3,FALSE),IF(Declaration!$I$4="German",VLOOKUP($K238,Languages!$A$1:$G$5027,4,FALSE),IF(Declaration!$I$4="Chinese",VLOOKUP($K238,Languages!$A$1:$G$5027,5,FALSE),IF(Declaration!$I$4="Japanese",VLOOKUP($K238,Languages!$A$1:$G$5027,6,FALSE),IF(Declaration!$I$4="Portugese",VLOOKUP($K238,Languages!$A$1:$G$5027,7,FALSE)))))))))</f>
        <v>Sierra Leone</v>
      </c>
      <c r="D238" s="224"/>
      <c r="E238" s="224"/>
      <c r="J238" s="231" t="s">
        <v>3160</v>
      </c>
      <c r="K238" s="231" t="s">
        <v>109</v>
      </c>
      <c r="L238" t="str">
        <f t="shared" si="6"/>
        <v>Granite</v>
      </c>
      <c r="M238" t="str">
        <f t="shared" si="7"/>
        <v>Granite</v>
      </c>
    </row>
    <row r="239" spans="2:13" x14ac:dyDescent="0.2">
      <c r="B239" s="113" t="str">
        <f>IF(J239="","",IF(Declaration!$I$4="English",J239,IF(Declaration!$I$4="French",VLOOKUP($J239,Languages!$A$1:$G$5027,2,FALSE),IF(Declaration!$I$4="Spanish",VLOOKUP($J239,Languages!$A$1:$G$5027,3,FALSE),IF(Declaration!$I$4="German",VLOOKUP($J239,Languages!$A$1:$G$5027,4,FALSE),IF(Declaration!$I$4="Chinese",VLOOKUP($J239,Languages!$A$1:$G$5027,5,FALSE),IF(Declaration!$I$4="Japanese",VLOOKUP($J239,Languages!$A$1:$G$5027,6,FALSE),IF(Declaration!$I$4="Portugese",VLOOKUP($J239,Languages!$A$1:$G$5027,7,FALSE)))))))))</f>
        <v>Granite (crushed)</v>
      </c>
      <c r="C239" s="113" t="str">
        <f>IF(K239="","",IF(Declaration!$I$4="English",K239,IF(Declaration!$I$4="French",VLOOKUP($K239,Languages!$A$1:$G$5027,2,FALSE),IF(Declaration!$I$4="Spanish",VLOOKUP($K239,Languages!$A$1:$G$5027,3,FALSE),IF(Declaration!$I$4="German",VLOOKUP($K239,Languages!$A$1:$G$5027,4,FALSE),IF(Declaration!$I$4="Chinese",VLOOKUP($K239,Languages!$A$1:$G$5027,5,FALSE),IF(Declaration!$I$4="Japanese",VLOOKUP($K239,Languages!$A$1:$G$5027,6,FALSE),IF(Declaration!$I$4="Portugese",VLOOKUP($K239,Languages!$A$1:$G$5027,7,FALSE)))))))))</f>
        <v>Benin</v>
      </c>
      <c r="D239" s="224"/>
      <c r="E239" s="224"/>
      <c r="J239" s="231" t="s">
        <v>3161</v>
      </c>
      <c r="K239" s="231" t="s">
        <v>28</v>
      </c>
      <c r="L239" t="str">
        <f t="shared" si="6"/>
        <v>Granite (crushed)</v>
      </c>
      <c r="M239" t="str">
        <f t="shared" si="7"/>
        <v>Granite (crushed)</v>
      </c>
    </row>
    <row r="240" spans="2:13" x14ac:dyDescent="0.2">
      <c r="B240" s="113" t="str">
        <f>IF(J240="","",IF(Declaration!$I$4="English",J240,IF(Declaration!$I$4="French",VLOOKUP($J240,Languages!$A$1:$G$5027,2,FALSE),IF(Declaration!$I$4="Spanish",VLOOKUP($J240,Languages!$A$1:$G$5027,3,FALSE),IF(Declaration!$I$4="German",VLOOKUP($J240,Languages!$A$1:$G$5027,4,FALSE),IF(Declaration!$I$4="Chinese",VLOOKUP($J240,Languages!$A$1:$G$5027,5,FALSE),IF(Declaration!$I$4="Japanese",VLOOKUP($J240,Languages!$A$1:$G$5027,6,FALSE),IF(Declaration!$I$4="Portugese",VLOOKUP($J240,Languages!$A$1:$G$5027,7,FALSE)))))))))</f>
        <v>Grapes</v>
      </c>
      <c r="C240" s="113" t="str">
        <f>IF(K240="","",IF(Declaration!$I$4="English",K240,IF(Declaration!$I$4="French",VLOOKUP($K240,Languages!$A$1:$G$5027,2,FALSE),IF(Declaration!$I$4="Spanish",VLOOKUP($K240,Languages!$A$1:$G$5027,3,FALSE),IF(Declaration!$I$4="German",VLOOKUP($K240,Languages!$A$1:$G$5027,4,FALSE),IF(Declaration!$I$4="Chinese",VLOOKUP($K240,Languages!$A$1:$G$5027,5,FALSE),IF(Declaration!$I$4="Japanese",VLOOKUP($K240,Languages!$A$1:$G$5027,6,FALSE),IF(Declaration!$I$4="Portugese",VLOOKUP($K240,Languages!$A$1:$G$5027,7,FALSE)))))))))</f>
        <v>Argentina</v>
      </c>
      <c r="D240" s="224"/>
      <c r="E240" s="224"/>
      <c r="J240" s="231" t="s">
        <v>3058</v>
      </c>
      <c r="K240" s="231" t="s">
        <v>2435</v>
      </c>
      <c r="L240" t="str">
        <f t="shared" si="6"/>
        <v>Grapes</v>
      </c>
      <c r="M240" t="str">
        <f t="shared" si="7"/>
        <v>Grapes</v>
      </c>
    </row>
    <row r="241" spans="2:13" x14ac:dyDescent="0.2">
      <c r="B241" s="113" t="str">
        <f>IF(J241="","",IF(Declaration!$I$4="English",J241,IF(Declaration!$I$4="French",VLOOKUP($J241,Languages!$A$1:$G$5027,2,FALSE),IF(Declaration!$I$4="Spanish",VLOOKUP($J241,Languages!$A$1:$G$5027,3,FALSE),IF(Declaration!$I$4="German",VLOOKUP($J241,Languages!$A$1:$G$5027,4,FALSE),IF(Declaration!$I$4="Chinese",VLOOKUP($J241,Languages!$A$1:$G$5027,5,FALSE),IF(Declaration!$I$4="Japanese",VLOOKUP($J241,Languages!$A$1:$G$5027,6,FALSE),IF(Declaration!$I$4="Portugese",VLOOKUP($J241,Languages!$A$1:$G$5027,7,FALSE)))))))))</f>
        <v>Grapes</v>
      </c>
      <c r="C241" s="113" t="str">
        <f>IF(K241="","",IF(Declaration!$I$4="English",K241,IF(Declaration!$I$4="French",VLOOKUP($K241,Languages!$A$1:$G$5027,2,FALSE),IF(Declaration!$I$4="Spanish",VLOOKUP($K241,Languages!$A$1:$G$5027,3,FALSE),IF(Declaration!$I$4="German",VLOOKUP($K241,Languages!$A$1:$G$5027,4,FALSE),IF(Declaration!$I$4="Chinese",VLOOKUP($K241,Languages!$A$1:$G$5027,5,FALSE),IF(Declaration!$I$4="Japanese",VLOOKUP($K241,Languages!$A$1:$G$5027,6,FALSE),IF(Declaration!$I$4="Portugese",VLOOKUP($K241,Languages!$A$1:$G$5027,7,FALSE)))))))))</f>
        <v>Colombia</v>
      </c>
      <c r="D241" s="224"/>
      <c r="E241" s="224"/>
      <c r="J241" s="231" t="s">
        <v>3058</v>
      </c>
      <c r="K241" s="231" t="s">
        <v>2443</v>
      </c>
      <c r="L241" t="str">
        <f t="shared" si="6"/>
        <v>Grapes</v>
      </c>
      <c r="M241" t="str">
        <f t="shared" si="7"/>
        <v>Grapes</v>
      </c>
    </row>
    <row r="242" spans="2:13" x14ac:dyDescent="0.2">
      <c r="B242" s="113" t="str">
        <f>IF(J242="","",IF(Declaration!$I$4="English",J242,IF(Declaration!$I$4="French",VLOOKUP($J242,Languages!$A$1:$G$5027,2,FALSE),IF(Declaration!$I$4="Spanish",VLOOKUP($J242,Languages!$A$1:$G$5027,3,FALSE),IF(Declaration!$I$4="German",VLOOKUP($J242,Languages!$A$1:$G$5027,4,FALSE),IF(Declaration!$I$4="Chinese",VLOOKUP($J242,Languages!$A$1:$G$5027,5,FALSE),IF(Declaration!$I$4="Japanese",VLOOKUP($J242,Languages!$A$1:$G$5027,6,FALSE),IF(Declaration!$I$4="Portugese",VLOOKUP($J242,Languages!$A$1:$G$5027,7,FALSE)))))))))</f>
        <v>Gravel (crushed stones)</v>
      </c>
      <c r="C242" s="113" t="str">
        <f>IF(K242="","",IF(Declaration!$I$4="English",K242,IF(Declaration!$I$4="French",VLOOKUP($K242,Languages!$A$1:$G$5027,2,FALSE),IF(Declaration!$I$4="Spanish",VLOOKUP($K242,Languages!$A$1:$G$5027,3,FALSE),IF(Declaration!$I$4="German",VLOOKUP($K242,Languages!$A$1:$G$5027,4,FALSE),IF(Declaration!$I$4="Chinese",VLOOKUP($K242,Languages!$A$1:$G$5027,5,FALSE),IF(Declaration!$I$4="Japanese",VLOOKUP($K242,Languages!$A$1:$G$5027,6,FALSE),IF(Declaration!$I$4="Portugese",VLOOKUP($K242,Languages!$A$1:$G$5027,7,FALSE)))))))))</f>
        <v>Guatemala</v>
      </c>
      <c r="D242" s="224"/>
      <c r="E242" s="224"/>
      <c r="J242" s="231" t="s">
        <v>3162</v>
      </c>
      <c r="K242" s="231" t="s">
        <v>58</v>
      </c>
      <c r="L242" t="str">
        <f t="shared" si="6"/>
        <v>Gravel (crushed stones)</v>
      </c>
      <c r="M242" t="str">
        <f t="shared" si="7"/>
        <v>Gravel (crushed stones)</v>
      </c>
    </row>
    <row r="243" spans="2:13" x14ac:dyDescent="0.2">
      <c r="B243" s="113" t="str">
        <f>IF(J243="","",IF(Declaration!$I$4="English",J243,IF(Declaration!$I$4="French",VLOOKUP($J243,Languages!$A$1:$G$5027,2,FALSE),IF(Declaration!$I$4="Spanish",VLOOKUP($J243,Languages!$A$1:$G$5027,3,FALSE),IF(Declaration!$I$4="German",VLOOKUP($J243,Languages!$A$1:$G$5027,4,FALSE),IF(Declaration!$I$4="Chinese",VLOOKUP($J243,Languages!$A$1:$G$5027,5,FALSE),IF(Declaration!$I$4="Japanese",VLOOKUP($J243,Languages!$A$1:$G$5027,6,FALSE),IF(Declaration!$I$4="Portugese",VLOOKUP($J243,Languages!$A$1:$G$5027,7,FALSE)))))))))</f>
        <v>Gravel (crushed stones)</v>
      </c>
      <c r="C243" s="113" t="str">
        <f>IF(K243="","",IF(Declaration!$I$4="English",K243,IF(Declaration!$I$4="French",VLOOKUP($K243,Languages!$A$1:$G$5027,2,FALSE),IF(Declaration!$I$4="Spanish",VLOOKUP($K243,Languages!$A$1:$G$5027,3,FALSE),IF(Declaration!$I$4="German",VLOOKUP($K243,Languages!$A$1:$G$5027,4,FALSE),IF(Declaration!$I$4="Chinese",VLOOKUP($K243,Languages!$A$1:$G$5027,5,FALSE),IF(Declaration!$I$4="Japanese",VLOOKUP($K243,Languages!$A$1:$G$5027,6,FALSE),IF(Declaration!$I$4="Portugese",VLOOKUP($K243,Languages!$A$1:$G$5027,7,FALSE)))))))))</f>
        <v>Nicaragua</v>
      </c>
      <c r="D243" s="224"/>
      <c r="E243" s="224"/>
      <c r="J243" s="231" t="s">
        <v>3162</v>
      </c>
      <c r="K243" s="231" t="s">
        <v>95</v>
      </c>
      <c r="L243" t="str">
        <f t="shared" si="6"/>
        <v>Gravel (crushed stones)</v>
      </c>
      <c r="M243" t="str">
        <f t="shared" si="7"/>
        <v>Gravel (crushed stones)</v>
      </c>
    </row>
    <row r="244" spans="2:13" x14ac:dyDescent="0.2">
      <c r="B244" s="113" t="str">
        <f>IF(J244="","",IF(Declaration!$I$4="English",J244,IF(Declaration!$I$4="French",VLOOKUP($J244,Languages!$A$1:$G$5027,2,FALSE),IF(Declaration!$I$4="Spanish",VLOOKUP($J244,Languages!$A$1:$G$5027,3,FALSE),IF(Declaration!$I$4="German",VLOOKUP($J244,Languages!$A$1:$G$5027,4,FALSE),IF(Declaration!$I$4="Chinese",VLOOKUP($J244,Languages!$A$1:$G$5027,5,FALSE),IF(Declaration!$I$4="Japanese",VLOOKUP($J244,Languages!$A$1:$G$5027,6,FALSE),IF(Declaration!$I$4="Portugese",VLOOKUP($J244,Languages!$A$1:$G$5027,7,FALSE)))))))))</f>
        <v>Gravel (crushed stones)</v>
      </c>
      <c r="C244" s="113" t="str">
        <f>IF(K244="","",IF(Declaration!$I$4="English",K244,IF(Declaration!$I$4="French",VLOOKUP($K244,Languages!$A$1:$G$5027,2,FALSE),IF(Declaration!$I$4="Spanish",VLOOKUP($K244,Languages!$A$1:$G$5027,3,FALSE),IF(Declaration!$I$4="German",VLOOKUP($K244,Languages!$A$1:$G$5027,4,FALSE),IF(Declaration!$I$4="Chinese",VLOOKUP($K244,Languages!$A$1:$G$5027,5,FALSE),IF(Declaration!$I$4="Japanese",VLOOKUP($K244,Languages!$A$1:$G$5027,6,FALSE),IF(Declaration!$I$4="Portugese",VLOOKUP($K244,Languages!$A$1:$G$5027,7,FALSE)))))))))</f>
        <v>Nigeria</v>
      </c>
      <c r="D244" s="224"/>
      <c r="E244" s="224"/>
      <c r="J244" s="231" t="s">
        <v>3162</v>
      </c>
      <c r="K244" s="231" t="s">
        <v>97</v>
      </c>
      <c r="L244" t="str">
        <f t="shared" si="6"/>
        <v>Gravel (crushed stones)</v>
      </c>
      <c r="M244" t="str">
        <f t="shared" si="7"/>
        <v>Gravel (crushed stones)</v>
      </c>
    </row>
    <row r="245" spans="2:13" x14ac:dyDescent="0.2">
      <c r="B245" s="113" t="str">
        <f>IF(J245="","",IF(Declaration!$I$4="English",J245,IF(Declaration!$I$4="French",VLOOKUP($J245,Languages!$A$1:$G$5027,2,FALSE),IF(Declaration!$I$4="Spanish",VLOOKUP($J245,Languages!$A$1:$G$5027,3,FALSE),IF(Declaration!$I$4="German",VLOOKUP($J245,Languages!$A$1:$G$5027,4,FALSE),IF(Declaration!$I$4="Chinese",VLOOKUP($J245,Languages!$A$1:$G$5027,5,FALSE),IF(Declaration!$I$4="Japanese",VLOOKUP($J245,Languages!$A$1:$G$5027,6,FALSE),IF(Declaration!$I$4="Portugese",VLOOKUP($J245,Languages!$A$1:$G$5027,7,FALSE)))))))))</f>
        <v>Gypsum (mineral)</v>
      </c>
      <c r="C245" s="113" t="str">
        <f>IF(K245="","",IF(Declaration!$I$4="English",K245,IF(Declaration!$I$4="French",VLOOKUP($K245,Languages!$A$1:$G$5027,2,FALSE),IF(Declaration!$I$4="Spanish",VLOOKUP($K245,Languages!$A$1:$G$5027,3,FALSE),IF(Declaration!$I$4="German",VLOOKUP($K245,Languages!$A$1:$G$5027,4,FALSE),IF(Declaration!$I$4="Chinese",VLOOKUP($K245,Languages!$A$1:$G$5027,5,FALSE),IF(Declaration!$I$4="Japanese",VLOOKUP($K245,Languages!$A$1:$G$5027,6,FALSE),IF(Declaration!$I$4="Portugese",VLOOKUP($K245,Languages!$A$1:$G$5027,7,FALSE)))))))))</f>
        <v>Niger</v>
      </c>
      <c r="D245" s="224"/>
      <c r="E245" s="224"/>
      <c r="J245" s="231" t="s">
        <v>3163</v>
      </c>
      <c r="K245" s="231" t="s">
        <v>96</v>
      </c>
      <c r="L245" t="str">
        <f t="shared" si="6"/>
        <v>Gypsum (mineral)</v>
      </c>
      <c r="M245" t="str">
        <f t="shared" si="7"/>
        <v>Gypsum (mineral)</v>
      </c>
    </row>
    <row r="246" spans="2:13" x14ac:dyDescent="0.2">
      <c r="B246" s="113" t="str">
        <f>IF(J246="","",IF(Declaration!$I$4="English",J246,IF(Declaration!$I$4="French",VLOOKUP($J246,Languages!$A$1:$G$5027,2,FALSE),IF(Declaration!$I$4="Spanish",VLOOKUP($J246,Languages!$A$1:$G$5027,3,FALSE),IF(Declaration!$I$4="German",VLOOKUP($J246,Languages!$A$1:$G$5027,4,FALSE),IF(Declaration!$I$4="Chinese",VLOOKUP($J246,Languages!$A$1:$G$5027,5,FALSE),IF(Declaration!$I$4="Japanese",VLOOKUP($J246,Languages!$A$1:$G$5027,6,FALSE),IF(Declaration!$I$4="Portugese",VLOOKUP($J246,Languages!$A$1:$G$5027,7,FALSE)))))))))</f>
        <v>Hair Products</v>
      </c>
      <c r="C246" s="113" t="str">
        <f>IF(K246="","",IF(Declaration!$I$4="English",K246,IF(Declaration!$I$4="French",VLOOKUP($K246,Languages!$A$1:$G$5027,2,FALSE),IF(Declaration!$I$4="Spanish",VLOOKUP($K246,Languages!$A$1:$G$5027,3,FALSE),IF(Declaration!$I$4="German",VLOOKUP($K246,Languages!$A$1:$G$5027,4,FALSE),IF(Declaration!$I$4="Chinese",VLOOKUP($K246,Languages!$A$1:$G$5027,5,FALSE),IF(Declaration!$I$4="Japanese",VLOOKUP($K246,Languages!$A$1:$G$5027,6,FALSE),IF(Declaration!$I$4="Portugese",VLOOKUP($K246,Languages!$A$1:$G$5027,7,FALSE)))))))))</f>
        <v>China</v>
      </c>
      <c r="D246" s="224"/>
      <c r="E246" s="224"/>
      <c r="J246" s="231" t="s">
        <v>3127</v>
      </c>
      <c r="K246" s="231" t="s">
        <v>1237</v>
      </c>
      <c r="L246" t="str">
        <f t="shared" si="6"/>
        <v>Hair Products</v>
      </c>
      <c r="M246" t="str">
        <f t="shared" si="7"/>
        <v>Hair Products</v>
      </c>
    </row>
    <row r="247" spans="2:13" x14ac:dyDescent="0.2">
      <c r="B247" s="113" t="str">
        <f>IF(J247="","",IF(Declaration!$I$4="English",J247,IF(Declaration!$I$4="French",VLOOKUP($J247,Languages!$A$1:$G$5027,2,FALSE),IF(Declaration!$I$4="Spanish",VLOOKUP($J247,Languages!$A$1:$G$5027,3,FALSE),IF(Declaration!$I$4="German",VLOOKUP($J247,Languages!$A$1:$G$5027,4,FALSE),IF(Declaration!$I$4="Chinese",VLOOKUP($J247,Languages!$A$1:$G$5027,5,FALSE),IF(Declaration!$I$4="Japanese",VLOOKUP($J247,Languages!$A$1:$G$5027,6,FALSE),IF(Declaration!$I$4="Portugese",VLOOKUP($J247,Languages!$A$1:$G$5027,7,FALSE)))))))))</f>
        <v>Hazelnuts</v>
      </c>
      <c r="C247" s="113" t="str">
        <f>IF(K247="","",IF(Declaration!$I$4="English",K247,IF(Declaration!$I$4="French",VLOOKUP($K247,Languages!$A$1:$G$5027,2,FALSE),IF(Declaration!$I$4="Spanish",VLOOKUP($K247,Languages!$A$1:$G$5027,3,FALSE),IF(Declaration!$I$4="German",VLOOKUP($K247,Languages!$A$1:$G$5027,4,FALSE),IF(Declaration!$I$4="Chinese",VLOOKUP($K247,Languages!$A$1:$G$5027,5,FALSE),IF(Declaration!$I$4="Japanese",VLOOKUP($K247,Languages!$A$1:$G$5027,6,FALSE),IF(Declaration!$I$4="Portugese",VLOOKUP($K247,Languages!$A$1:$G$5027,7,FALSE)))))))))</f>
        <v>Turkey</v>
      </c>
      <c r="D247" s="224"/>
      <c r="E247" s="224"/>
      <c r="J247" s="231" t="s">
        <v>3059</v>
      </c>
      <c r="K247" s="231" t="s">
        <v>126</v>
      </c>
      <c r="L247" t="str">
        <f t="shared" si="6"/>
        <v>Hazelnuts</v>
      </c>
      <c r="M247" t="str">
        <f t="shared" si="7"/>
        <v>Hazelnuts</v>
      </c>
    </row>
    <row r="248" spans="2:13" x14ac:dyDescent="0.2">
      <c r="B248" s="113" t="str">
        <f>IF(J248="","",IF(Declaration!$I$4="English",J248,IF(Declaration!$I$4="French",VLOOKUP($J248,Languages!$A$1:$G$5027,2,FALSE),IF(Declaration!$I$4="Spanish",VLOOKUP($J248,Languages!$A$1:$G$5027,3,FALSE),IF(Declaration!$I$4="German",VLOOKUP($J248,Languages!$A$1:$G$5027,4,FALSE),IF(Declaration!$I$4="Chinese",VLOOKUP($J248,Languages!$A$1:$G$5027,5,FALSE),IF(Declaration!$I$4="Japanese",VLOOKUP($J248,Languages!$A$1:$G$5027,6,FALSE),IF(Declaration!$I$4="Portugese",VLOOKUP($J248,Languages!$A$1:$G$5027,7,FALSE)))))))))</f>
        <v>Hogs</v>
      </c>
      <c r="C248" s="113" t="str">
        <f>IF(K248="","",IF(Declaration!$I$4="English",K248,IF(Declaration!$I$4="French",VLOOKUP($K248,Languages!$A$1:$G$5027,2,FALSE),IF(Declaration!$I$4="Spanish",VLOOKUP($K248,Languages!$A$1:$G$5027,3,FALSE),IF(Declaration!$I$4="German",VLOOKUP($K248,Languages!$A$1:$G$5027,4,FALSE),IF(Declaration!$I$4="Chinese",VLOOKUP($K248,Languages!$A$1:$G$5027,5,FALSE),IF(Declaration!$I$4="Japanese",VLOOKUP($K248,Languages!$A$1:$G$5027,6,FALSE),IF(Declaration!$I$4="Portugese",VLOOKUP($K248,Languages!$A$1:$G$5027,7,FALSE)))))))))</f>
        <v>Brazil</v>
      </c>
      <c r="D248" s="224"/>
      <c r="E248" s="224"/>
      <c r="J248" s="231" t="s">
        <v>3060</v>
      </c>
      <c r="K248" s="231" t="s">
        <v>31</v>
      </c>
      <c r="L248" t="str">
        <f t="shared" si="6"/>
        <v>Hogs</v>
      </c>
      <c r="M248" t="str">
        <f t="shared" si="7"/>
        <v>Hogs</v>
      </c>
    </row>
    <row r="249" spans="2:13" x14ac:dyDescent="0.2">
      <c r="B249" s="113" t="str">
        <f>IF(J249="","",IF(Declaration!$I$4="English",J249,IF(Declaration!$I$4="French",VLOOKUP($J249,Languages!$A$1:$G$5027,2,FALSE),IF(Declaration!$I$4="Spanish",VLOOKUP($J249,Languages!$A$1:$G$5027,3,FALSE),IF(Declaration!$I$4="German",VLOOKUP($J249,Languages!$A$1:$G$5027,4,FALSE),IF(Declaration!$I$4="Chinese",VLOOKUP($J249,Languages!$A$1:$G$5027,5,FALSE),IF(Declaration!$I$4="Japanese",VLOOKUP($J249,Languages!$A$1:$G$5027,6,FALSE),IF(Declaration!$I$4="Portugese",VLOOKUP($J249,Languages!$A$1:$G$5027,7,FALSE)))))))))</f>
        <v>Hogs</v>
      </c>
      <c r="C249" s="113" t="str">
        <f>IF(K249="","",IF(Declaration!$I$4="English",K249,IF(Declaration!$I$4="French",VLOOKUP($K249,Languages!$A$1:$G$5027,2,FALSE),IF(Declaration!$I$4="Spanish",VLOOKUP($K249,Languages!$A$1:$G$5027,3,FALSE),IF(Declaration!$I$4="German",VLOOKUP($K249,Languages!$A$1:$G$5027,4,FALSE),IF(Declaration!$I$4="Chinese",VLOOKUP($K249,Languages!$A$1:$G$5027,5,FALSE),IF(Declaration!$I$4="Japanese",VLOOKUP($K249,Languages!$A$1:$G$5027,6,FALSE),IF(Declaration!$I$4="Portugese",VLOOKUP($K249,Languages!$A$1:$G$5027,7,FALSE)))))))))</f>
        <v>Paraguay</v>
      </c>
      <c r="D249" s="224"/>
      <c r="E249" s="224"/>
      <c r="J249" s="231" t="s">
        <v>3060</v>
      </c>
      <c r="K249" s="231" t="s">
        <v>103</v>
      </c>
      <c r="L249" t="str">
        <f t="shared" si="6"/>
        <v>Hogs</v>
      </c>
      <c r="M249" t="str">
        <f t="shared" si="7"/>
        <v>Hogs</v>
      </c>
    </row>
    <row r="250" spans="2:13" x14ac:dyDescent="0.2">
      <c r="B250" s="113" t="str">
        <f>IF(J250="","",IF(Declaration!$I$4="English",J250,IF(Declaration!$I$4="French",VLOOKUP($J250,Languages!$A$1:$G$5027,2,FALSE),IF(Declaration!$I$4="Spanish",VLOOKUP($J250,Languages!$A$1:$G$5027,3,FALSE),IF(Declaration!$I$4="German",VLOOKUP($J250,Languages!$A$1:$G$5027,4,FALSE),IF(Declaration!$I$4="Chinese",VLOOKUP($J250,Languages!$A$1:$G$5027,5,FALSE),IF(Declaration!$I$4="Japanese",VLOOKUP($J250,Languages!$A$1:$G$5027,6,FALSE),IF(Declaration!$I$4="Portugese",VLOOKUP($J250,Languages!$A$1:$G$5027,7,FALSE)))))))))</f>
        <v>Hogs</v>
      </c>
      <c r="C250" s="113" t="str">
        <f>IF(K250="","",IF(Declaration!$I$4="English",K250,IF(Declaration!$I$4="French",VLOOKUP($K250,Languages!$A$1:$G$5027,2,FALSE),IF(Declaration!$I$4="Spanish",VLOOKUP($K250,Languages!$A$1:$G$5027,3,FALSE),IF(Declaration!$I$4="German",VLOOKUP($K250,Languages!$A$1:$G$5027,4,FALSE),IF(Declaration!$I$4="Chinese",VLOOKUP($K250,Languages!$A$1:$G$5027,5,FALSE),IF(Declaration!$I$4="Japanese",VLOOKUP($K250,Languages!$A$1:$G$5027,6,FALSE),IF(Declaration!$I$4="Portugese",VLOOKUP($K250,Languages!$A$1:$G$5027,7,FALSE)))))))))</f>
        <v>Philippines</v>
      </c>
      <c r="D250" s="224"/>
      <c r="E250" s="224"/>
      <c r="J250" s="231" t="s">
        <v>3060</v>
      </c>
      <c r="K250" s="231" t="s">
        <v>2462</v>
      </c>
      <c r="L250" t="str">
        <f t="shared" si="6"/>
        <v>Hogs</v>
      </c>
      <c r="M250" t="str">
        <f t="shared" si="7"/>
        <v>Hogs</v>
      </c>
    </row>
    <row r="251" spans="2:13" x14ac:dyDescent="0.2">
      <c r="B251" s="113" t="str">
        <f>IF(J251="","",IF(Declaration!$I$4="English",J251,IF(Declaration!$I$4="French",VLOOKUP($J251,Languages!$A$1:$G$5027,2,FALSE),IF(Declaration!$I$4="Spanish",VLOOKUP($J251,Languages!$A$1:$G$5027,3,FALSE),IF(Declaration!$I$4="German",VLOOKUP($J251,Languages!$A$1:$G$5027,4,FALSE),IF(Declaration!$I$4="Chinese",VLOOKUP($J251,Languages!$A$1:$G$5027,5,FALSE),IF(Declaration!$I$4="Japanese",VLOOKUP($J251,Languages!$A$1:$G$5027,6,FALSE),IF(Declaration!$I$4="Portugese",VLOOKUP($J251,Languages!$A$1:$G$5027,7,FALSE)))))))))</f>
        <v>Incense (agarbatti)</v>
      </c>
      <c r="C251" s="113" t="str">
        <f>IF(K251="","",IF(Declaration!$I$4="English",K251,IF(Declaration!$I$4="French",VLOOKUP($K251,Languages!$A$1:$G$5027,2,FALSE),IF(Declaration!$I$4="Spanish",VLOOKUP($K251,Languages!$A$1:$G$5027,3,FALSE),IF(Declaration!$I$4="German",VLOOKUP($K251,Languages!$A$1:$G$5027,4,FALSE),IF(Declaration!$I$4="Chinese",VLOOKUP($K251,Languages!$A$1:$G$5027,5,FALSE),IF(Declaration!$I$4="Japanese",VLOOKUP($K251,Languages!$A$1:$G$5027,6,FALSE),IF(Declaration!$I$4="Portugese",VLOOKUP($K251,Languages!$A$1:$G$5027,7,FALSE)))))))))</f>
        <v>India</v>
      </c>
      <c r="D251" s="224"/>
      <c r="E251" s="224"/>
      <c r="J251" s="231" t="s">
        <v>3128</v>
      </c>
      <c r="K251" s="231" t="s">
        <v>64</v>
      </c>
      <c r="L251" t="str">
        <f t="shared" si="6"/>
        <v>Incense (agarbatti)</v>
      </c>
      <c r="M251" t="str">
        <f t="shared" si="7"/>
        <v>Incense (agarbatti)</v>
      </c>
    </row>
    <row r="252" spans="2:13" x14ac:dyDescent="0.2">
      <c r="B252" s="113" t="str">
        <f>IF(J252="","",IF(Declaration!$I$4="English",J252,IF(Declaration!$I$4="French",VLOOKUP($J252,Languages!$A$1:$G$5027,2,FALSE),IF(Declaration!$I$4="Spanish",VLOOKUP($J252,Languages!$A$1:$G$5027,3,FALSE),IF(Declaration!$I$4="German",VLOOKUP($J252,Languages!$A$1:$G$5027,4,FALSE),IF(Declaration!$I$4="Chinese",VLOOKUP($J252,Languages!$A$1:$G$5027,5,FALSE),IF(Declaration!$I$4="Japanese",VLOOKUP($J252,Languages!$A$1:$G$5027,6,FALSE),IF(Declaration!$I$4="Portugese",VLOOKUP($J252,Languages!$A$1:$G$5027,7,FALSE)))))))))</f>
        <v>Iron</v>
      </c>
      <c r="C252" s="113" t="str">
        <f>IF(K252="","",IF(Declaration!$I$4="English",K252,IF(Declaration!$I$4="French",VLOOKUP($K252,Languages!$A$1:$G$5027,2,FALSE),IF(Declaration!$I$4="Spanish",VLOOKUP($K252,Languages!$A$1:$G$5027,3,FALSE),IF(Declaration!$I$4="German",VLOOKUP($K252,Languages!$A$1:$G$5027,4,FALSE),IF(Declaration!$I$4="Chinese",VLOOKUP($K252,Languages!$A$1:$G$5027,5,FALSE),IF(Declaration!$I$4="Japanese",VLOOKUP($K252,Languages!$A$1:$G$5027,6,FALSE),IF(Declaration!$I$4="Portugese",VLOOKUP($K252,Languages!$A$1:$G$5027,7,FALSE)))))))))</f>
        <v>North Korea</v>
      </c>
      <c r="D252" s="224"/>
      <c r="E252" s="224"/>
      <c r="J252" s="231" t="s">
        <v>3164</v>
      </c>
      <c r="K252" s="231" t="s">
        <v>3205</v>
      </c>
      <c r="L252" t="str">
        <f t="shared" si="6"/>
        <v>Iron</v>
      </c>
      <c r="M252" t="str">
        <f t="shared" si="7"/>
        <v>Iron</v>
      </c>
    </row>
    <row r="253" spans="2:13" x14ac:dyDescent="0.2">
      <c r="B253" s="113" t="str">
        <f>IF(J253="","",IF(Declaration!$I$4="English",J253,IF(Declaration!$I$4="French",VLOOKUP($J253,Languages!$A$1:$G$5027,2,FALSE),IF(Declaration!$I$4="Spanish",VLOOKUP($J253,Languages!$A$1:$G$5027,3,FALSE),IF(Declaration!$I$4="German",VLOOKUP($J253,Languages!$A$1:$G$5027,4,FALSE),IF(Declaration!$I$4="Chinese",VLOOKUP($J253,Languages!$A$1:$G$5027,5,FALSE),IF(Declaration!$I$4="Japanese",VLOOKUP($J253,Languages!$A$1:$G$5027,6,FALSE),IF(Declaration!$I$4="Portugese",VLOOKUP($J253,Languages!$A$1:$G$5027,7,FALSE)))))))))</f>
        <v>Jade</v>
      </c>
      <c r="C253" s="113" t="str">
        <f>IF(K253="","",IF(Declaration!$I$4="English",K253,IF(Declaration!$I$4="French",VLOOKUP($K253,Languages!$A$1:$G$5027,2,FALSE),IF(Declaration!$I$4="Spanish",VLOOKUP($K253,Languages!$A$1:$G$5027,3,FALSE),IF(Declaration!$I$4="German",VLOOKUP($K253,Languages!$A$1:$G$5027,4,FALSE),IF(Declaration!$I$4="Chinese",VLOOKUP($K253,Languages!$A$1:$G$5027,5,FALSE),IF(Declaration!$I$4="Japanese",VLOOKUP($K253,Languages!$A$1:$G$5027,6,FALSE),IF(Declaration!$I$4="Portugese",VLOOKUP($K253,Languages!$A$1:$G$5027,7,FALSE)))))))))</f>
        <v>Burma</v>
      </c>
      <c r="D253" s="224"/>
      <c r="E253" s="224"/>
      <c r="J253" s="231" t="s">
        <v>3165</v>
      </c>
      <c r="K253" s="231" t="s">
        <v>3202</v>
      </c>
      <c r="L253" t="str">
        <f t="shared" si="6"/>
        <v>Jade</v>
      </c>
      <c r="M253" t="str">
        <f t="shared" si="7"/>
        <v>Jade</v>
      </c>
    </row>
    <row r="254" spans="2:13" x14ac:dyDescent="0.2">
      <c r="B254" s="113" t="str">
        <f>IF(J254="","",IF(Declaration!$I$4="English",J254,IF(Declaration!$I$4="French",VLOOKUP($J254,Languages!$A$1:$G$5027,2,FALSE),IF(Declaration!$I$4="Spanish",VLOOKUP($J254,Languages!$A$1:$G$5027,3,FALSE),IF(Declaration!$I$4="German",VLOOKUP($J254,Languages!$A$1:$G$5027,4,FALSE),IF(Declaration!$I$4="Chinese",VLOOKUP($J254,Languages!$A$1:$G$5027,5,FALSE),IF(Declaration!$I$4="Japanese",VLOOKUP($J254,Languages!$A$1:$G$5027,6,FALSE),IF(Declaration!$I$4="Portugese",VLOOKUP($J254,Languages!$A$1:$G$5027,7,FALSE)))))))))</f>
        <v>Khat</v>
      </c>
      <c r="C254" s="113" t="str">
        <f>IF(K254="","",IF(Declaration!$I$4="English",K254,IF(Declaration!$I$4="French",VLOOKUP($K254,Languages!$A$1:$G$5027,2,FALSE),IF(Declaration!$I$4="Spanish",VLOOKUP($K254,Languages!$A$1:$G$5027,3,FALSE),IF(Declaration!$I$4="German",VLOOKUP($K254,Languages!$A$1:$G$5027,4,FALSE),IF(Declaration!$I$4="Chinese",VLOOKUP($K254,Languages!$A$1:$G$5027,5,FALSE),IF(Declaration!$I$4="Japanese",VLOOKUP($K254,Languages!$A$1:$G$5027,6,FALSE),IF(Declaration!$I$4="Portugese",VLOOKUP($K254,Languages!$A$1:$G$5027,7,FALSE)))))))))</f>
        <v>Ethiopia</v>
      </c>
      <c r="D254" s="224"/>
      <c r="E254" s="224"/>
      <c r="J254" s="231" t="s">
        <v>3061</v>
      </c>
      <c r="K254" s="231" t="s">
        <v>52</v>
      </c>
      <c r="L254" t="str">
        <f t="shared" si="6"/>
        <v>Khat</v>
      </c>
      <c r="M254" t="str">
        <f t="shared" si="7"/>
        <v>Khat</v>
      </c>
    </row>
    <row r="255" spans="2:13" x14ac:dyDescent="0.2">
      <c r="B255" s="113" t="str">
        <f>IF(J255="","",IF(Declaration!$I$4="English",J255,IF(Declaration!$I$4="French",VLOOKUP($J255,Languages!$A$1:$G$5027,2,FALSE),IF(Declaration!$I$4="Spanish",VLOOKUP($J255,Languages!$A$1:$G$5027,3,FALSE),IF(Declaration!$I$4="German",VLOOKUP($J255,Languages!$A$1:$G$5027,4,FALSE),IF(Declaration!$I$4="Chinese",VLOOKUP($J255,Languages!$A$1:$G$5027,5,FALSE),IF(Declaration!$I$4="Japanese",VLOOKUP($J255,Languages!$A$1:$G$5027,6,FALSE),IF(Declaration!$I$4="Portugese",VLOOKUP($J255,Languages!$A$1:$G$5027,7,FALSE)))))))))</f>
        <v>Khat/Miraa (stimulant plant)</v>
      </c>
      <c r="C255" s="113" t="str">
        <f>IF(K255="","",IF(Declaration!$I$4="English",K255,IF(Declaration!$I$4="French",VLOOKUP($K255,Languages!$A$1:$G$5027,2,FALSE),IF(Declaration!$I$4="Spanish",VLOOKUP($K255,Languages!$A$1:$G$5027,3,FALSE),IF(Declaration!$I$4="German",VLOOKUP($K255,Languages!$A$1:$G$5027,4,FALSE),IF(Declaration!$I$4="Chinese",VLOOKUP($K255,Languages!$A$1:$G$5027,5,FALSE),IF(Declaration!$I$4="Japanese",VLOOKUP($K255,Languages!$A$1:$G$5027,6,FALSE),IF(Declaration!$I$4="Portugese",VLOOKUP($K255,Languages!$A$1:$G$5027,7,FALSE)))))))))</f>
        <v>Kenya</v>
      </c>
      <c r="D255" s="224"/>
      <c r="E255" s="224"/>
      <c r="J255" s="231" t="s">
        <v>3062</v>
      </c>
      <c r="K255" s="231" t="s">
        <v>70</v>
      </c>
      <c r="L255" t="str">
        <f t="shared" si="6"/>
        <v>Khat/Miraa (stimulant plant)</v>
      </c>
      <c r="M255" t="str">
        <f t="shared" si="7"/>
        <v>Khat/Miraa (stimulant plant)</v>
      </c>
    </row>
    <row r="256" spans="2:13" x14ac:dyDescent="0.2">
      <c r="B256" s="113" t="str">
        <f>IF(J256="","",IF(Declaration!$I$4="English",J256,IF(Declaration!$I$4="French",VLOOKUP($J256,Languages!$A$1:$G$5027,2,FALSE),IF(Declaration!$I$4="Spanish",VLOOKUP($J256,Languages!$A$1:$G$5027,3,FALSE),IF(Declaration!$I$4="German",VLOOKUP($J256,Languages!$A$1:$G$5027,4,FALSE),IF(Declaration!$I$4="Chinese",VLOOKUP($J256,Languages!$A$1:$G$5027,5,FALSE),IF(Declaration!$I$4="Japanese",VLOOKUP($J256,Languages!$A$1:$G$5027,6,FALSE),IF(Declaration!$I$4="Portugese",VLOOKUP($J256,Languages!$A$1:$G$5027,7,FALSE)))))))))</f>
        <v>Leather</v>
      </c>
      <c r="C256" s="113" t="str">
        <f>IF(K256="","",IF(Declaration!$I$4="English",K256,IF(Declaration!$I$4="French",VLOOKUP($K256,Languages!$A$1:$G$5027,2,FALSE),IF(Declaration!$I$4="Spanish",VLOOKUP($K256,Languages!$A$1:$G$5027,3,FALSE),IF(Declaration!$I$4="German",VLOOKUP($K256,Languages!$A$1:$G$5027,4,FALSE),IF(Declaration!$I$4="Chinese",VLOOKUP($K256,Languages!$A$1:$G$5027,5,FALSE),IF(Declaration!$I$4="Japanese",VLOOKUP($K256,Languages!$A$1:$G$5027,6,FALSE),IF(Declaration!$I$4="Portugese",VLOOKUP($K256,Languages!$A$1:$G$5027,7,FALSE)))))))))</f>
        <v>Bangladesh</v>
      </c>
      <c r="D256" s="224"/>
      <c r="E256" s="224"/>
      <c r="J256" s="231" t="s">
        <v>3129</v>
      </c>
      <c r="K256" s="231" t="s">
        <v>24</v>
      </c>
      <c r="L256" t="str">
        <f t="shared" si="6"/>
        <v>Leather</v>
      </c>
      <c r="M256" t="str">
        <f t="shared" si="7"/>
        <v>Leather</v>
      </c>
    </row>
    <row r="257" spans="2:13" x14ac:dyDescent="0.2">
      <c r="B257" s="113" t="str">
        <f>IF(J257="","",IF(Declaration!$I$4="English",J257,IF(Declaration!$I$4="French",VLOOKUP($J257,Languages!$A$1:$G$5027,2,FALSE),IF(Declaration!$I$4="Spanish",VLOOKUP($J257,Languages!$A$1:$G$5027,3,FALSE),IF(Declaration!$I$4="German",VLOOKUP($J257,Languages!$A$1:$G$5027,4,FALSE),IF(Declaration!$I$4="Chinese",VLOOKUP($J257,Languages!$A$1:$G$5027,5,FALSE),IF(Declaration!$I$4="Japanese",VLOOKUP($J257,Languages!$A$1:$G$5027,6,FALSE),IF(Declaration!$I$4="Portugese",VLOOKUP($J257,Languages!$A$1:$G$5027,7,FALSE)))))))))</f>
        <v>Leather</v>
      </c>
      <c r="C257" s="113" t="str">
        <f>IF(K257="","",IF(Declaration!$I$4="English",K257,IF(Declaration!$I$4="French",VLOOKUP($K257,Languages!$A$1:$G$5027,2,FALSE),IF(Declaration!$I$4="Spanish",VLOOKUP($K257,Languages!$A$1:$G$5027,3,FALSE),IF(Declaration!$I$4="German",VLOOKUP($K257,Languages!$A$1:$G$5027,4,FALSE),IF(Declaration!$I$4="Chinese",VLOOKUP($K257,Languages!$A$1:$G$5027,5,FALSE),IF(Declaration!$I$4="Japanese",VLOOKUP($K257,Languages!$A$1:$G$5027,6,FALSE),IF(Declaration!$I$4="Portugese",VLOOKUP($K257,Languages!$A$1:$G$5027,7,FALSE)))))))))</f>
        <v>Pakistan</v>
      </c>
      <c r="D257" s="224"/>
      <c r="E257" s="224"/>
      <c r="J257" s="231" t="s">
        <v>3129</v>
      </c>
      <c r="K257" s="231" t="s">
        <v>99</v>
      </c>
      <c r="L257" t="str">
        <f t="shared" si="6"/>
        <v>Leather</v>
      </c>
      <c r="M257" t="str">
        <f t="shared" si="7"/>
        <v>Leather</v>
      </c>
    </row>
    <row r="258" spans="2:13" x14ac:dyDescent="0.2">
      <c r="B258" s="113" t="str">
        <f>IF(J258="","",IF(Declaration!$I$4="English",J258,IF(Declaration!$I$4="French",VLOOKUP($J258,Languages!$A$1:$G$5027,2,FALSE),IF(Declaration!$I$4="Spanish",VLOOKUP($J258,Languages!$A$1:$G$5027,3,FALSE),IF(Declaration!$I$4="German",VLOOKUP($J258,Languages!$A$1:$G$5027,4,FALSE),IF(Declaration!$I$4="Chinese",VLOOKUP($J258,Languages!$A$1:$G$5027,5,FALSE),IF(Declaration!$I$4="Japanese",VLOOKUP($J258,Languages!$A$1:$G$5027,6,FALSE),IF(Declaration!$I$4="Portugese",VLOOKUP($J258,Languages!$A$1:$G$5027,7,FALSE)))))))))</f>
        <v>Leather</v>
      </c>
      <c r="C258" s="113" t="str">
        <f>IF(K258="","",IF(Declaration!$I$4="English",K258,IF(Declaration!$I$4="French",VLOOKUP($K258,Languages!$A$1:$G$5027,2,FALSE),IF(Declaration!$I$4="Spanish",VLOOKUP($K258,Languages!$A$1:$G$5027,3,FALSE),IF(Declaration!$I$4="German",VLOOKUP($K258,Languages!$A$1:$G$5027,4,FALSE),IF(Declaration!$I$4="Chinese",VLOOKUP($K258,Languages!$A$1:$G$5027,5,FALSE),IF(Declaration!$I$4="Japanese",VLOOKUP($K258,Languages!$A$1:$G$5027,6,FALSE),IF(Declaration!$I$4="Portugese",VLOOKUP($K258,Languages!$A$1:$G$5027,7,FALSE)))))))))</f>
        <v>Vietnam</v>
      </c>
      <c r="D258" s="224"/>
      <c r="E258" s="224"/>
      <c r="J258" s="231" t="s">
        <v>3129</v>
      </c>
      <c r="K258" s="231" t="s">
        <v>133</v>
      </c>
      <c r="L258" t="str">
        <f t="shared" si="6"/>
        <v>Leather</v>
      </c>
      <c r="M258" t="str">
        <f t="shared" si="7"/>
        <v>Leather</v>
      </c>
    </row>
    <row r="259" spans="2:13" x14ac:dyDescent="0.2">
      <c r="B259" s="113" t="str">
        <f>IF(J259="","",IF(Declaration!$I$4="English",J259,IF(Declaration!$I$4="French",VLOOKUP($J259,Languages!$A$1:$G$5027,2,FALSE),IF(Declaration!$I$4="Spanish",VLOOKUP($J259,Languages!$A$1:$G$5027,3,FALSE),IF(Declaration!$I$4="German",VLOOKUP($J259,Languages!$A$1:$G$5027,4,FALSE),IF(Declaration!$I$4="Chinese",VLOOKUP($J259,Languages!$A$1:$G$5027,5,FALSE),IF(Declaration!$I$4="Japanese",VLOOKUP($J259,Languages!$A$1:$G$5027,6,FALSE),IF(Declaration!$I$4="Portugese",VLOOKUP($J259,Languages!$A$1:$G$5027,7,FALSE)))))))))</f>
        <v>Leather Goods</v>
      </c>
      <c r="C259" s="113" t="str">
        <f>IF(K259="","",IF(Declaration!$I$4="English",K259,IF(Declaration!$I$4="French",VLOOKUP($K259,Languages!$A$1:$G$5027,2,FALSE),IF(Declaration!$I$4="Spanish",VLOOKUP($K259,Languages!$A$1:$G$5027,3,FALSE),IF(Declaration!$I$4="German",VLOOKUP($K259,Languages!$A$1:$G$5027,4,FALSE),IF(Declaration!$I$4="Chinese",VLOOKUP($K259,Languages!$A$1:$G$5027,5,FALSE),IF(Declaration!$I$4="Japanese",VLOOKUP($K259,Languages!$A$1:$G$5027,6,FALSE),IF(Declaration!$I$4="Portugese",VLOOKUP($K259,Languages!$A$1:$G$5027,7,FALSE)))))))))</f>
        <v>Mexico</v>
      </c>
      <c r="D259" s="224"/>
      <c r="E259" s="224"/>
      <c r="J259" s="231" t="s">
        <v>3130</v>
      </c>
      <c r="K259" s="231" t="s">
        <v>88</v>
      </c>
      <c r="L259" t="str">
        <f t="shared" si="6"/>
        <v>Leather Goods</v>
      </c>
      <c r="M259" t="str">
        <f t="shared" si="7"/>
        <v>Leather Goods</v>
      </c>
    </row>
    <row r="260" spans="2:13" x14ac:dyDescent="0.2">
      <c r="B260" s="113" t="str">
        <f>IF(J260="","",IF(Declaration!$I$4="English",J260,IF(Declaration!$I$4="French",VLOOKUP($J260,Languages!$A$1:$G$5027,2,FALSE),IF(Declaration!$I$4="Spanish",VLOOKUP($J260,Languages!$A$1:$G$5027,3,FALSE),IF(Declaration!$I$4="German",VLOOKUP($J260,Languages!$A$1:$G$5027,4,FALSE),IF(Declaration!$I$4="Chinese",VLOOKUP($J260,Languages!$A$1:$G$5027,5,FALSE),IF(Declaration!$I$4="Japanese",VLOOKUP($J260,Languages!$A$1:$G$5027,6,FALSE),IF(Declaration!$I$4="Portugese",VLOOKUP($J260,Languages!$A$1:$G$5027,7,FALSE)))))))))</f>
        <v>Leather Goods/Accessories</v>
      </c>
      <c r="C260" s="113" t="str">
        <f>IF(K260="","",IF(Declaration!$I$4="English",K260,IF(Declaration!$I$4="French",VLOOKUP($K260,Languages!$A$1:$G$5027,2,FALSE),IF(Declaration!$I$4="Spanish",VLOOKUP($K260,Languages!$A$1:$G$5027,3,FALSE),IF(Declaration!$I$4="German",VLOOKUP($K260,Languages!$A$1:$G$5027,4,FALSE),IF(Declaration!$I$4="Chinese",VLOOKUP($K260,Languages!$A$1:$G$5027,5,FALSE),IF(Declaration!$I$4="Japanese",VLOOKUP($K260,Languages!$A$1:$G$5027,6,FALSE),IF(Declaration!$I$4="Portugese",VLOOKUP($K260,Languages!$A$1:$G$5027,7,FALSE)))))))))</f>
        <v>India</v>
      </c>
      <c r="D260" s="224"/>
      <c r="E260" s="224"/>
      <c r="J260" s="231" t="s">
        <v>3131</v>
      </c>
      <c r="K260" s="231" t="s">
        <v>64</v>
      </c>
      <c r="L260" t="str">
        <f t="shared" si="6"/>
        <v>Leather Goods/Accessories</v>
      </c>
      <c r="M260" t="str">
        <f t="shared" si="7"/>
        <v>Leather Goods/Accessories</v>
      </c>
    </row>
    <row r="261" spans="2:13" x14ac:dyDescent="0.2">
      <c r="B261" s="113" t="str">
        <f>IF(J261="","",IF(Declaration!$I$4="English",J261,IF(Declaration!$I$4="French",VLOOKUP($J261,Languages!$A$1:$G$5027,2,FALSE),IF(Declaration!$I$4="Spanish",VLOOKUP($J261,Languages!$A$1:$G$5027,3,FALSE),IF(Declaration!$I$4="German",VLOOKUP($J261,Languages!$A$1:$G$5027,4,FALSE),IF(Declaration!$I$4="Chinese",VLOOKUP($J261,Languages!$A$1:$G$5027,5,FALSE),IF(Declaration!$I$4="Japanese",VLOOKUP($J261,Languages!$A$1:$G$5027,6,FALSE),IF(Declaration!$I$4="Portugese",VLOOKUP($J261,Languages!$A$1:$G$5027,7,FALSE)))))))))</f>
        <v>Lettuce</v>
      </c>
      <c r="C261" s="113" t="str">
        <f>IF(K261="","",IF(Declaration!$I$4="English",K261,IF(Declaration!$I$4="French",VLOOKUP($K261,Languages!$A$1:$G$5027,2,FALSE),IF(Declaration!$I$4="Spanish",VLOOKUP($K261,Languages!$A$1:$G$5027,3,FALSE),IF(Declaration!$I$4="German",VLOOKUP($K261,Languages!$A$1:$G$5027,4,FALSE),IF(Declaration!$I$4="Chinese",VLOOKUP($K261,Languages!$A$1:$G$5027,5,FALSE),IF(Declaration!$I$4="Japanese",VLOOKUP($K261,Languages!$A$1:$G$5027,6,FALSE),IF(Declaration!$I$4="Portugese",VLOOKUP($K261,Languages!$A$1:$G$5027,7,FALSE)))))))))</f>
        <v>Paraguay</v>
      </c>
      <c r="D261" s="224"/>
      <c r="E261" s="224"/>
      <c r="J261" s="231" t="s">
        <v>3063</v>
      </c>
      <c r="K261" s="231" t="s">
        <v>103</v>
      </c>
      <c r="L261" t="str">
        <f t="shared" si="6"/>
        <v>Lettuce</v>
      </c>
      <c r="M261" t="str">
        <f t="shared" si="7"/>
        <v>Lettuce</v>
      </c>
    </row>
    <row r="262" spans="2:13" x14ac:dyDescent="0.2">
      <c r="B262" s="113" t="str">
        <f>IF(J262="","",IF(Declaration!$I$4="English",J262,IF(Declaration!$I$4="French",VLOOKUP($J262,Languages!$A$1:$G$5027,2,FALSE),IF(Declaration!$I$4="Spanish",VLOOKUP($J262,Languages!$A$1:$G$5027,3,FALSE),IF(Declaration!$I$4="German",VLOOKUP($J262,Languages!$A$1:$G$5027,4,FALSE),IF(Declaration!$I$4="Chinese",VLOOKUP($J262,Languages!$A$1:$G$5027,5,FALSE),IF(Declaration!$I$4="Japanese",VLOOKUP($J262,Languages!$A$1:$G$5027,6,FALSE),IF(Declaration!$I$4="Portugese",VLOOKUP($J262,Languages!$A$1:$G$5027,7,FALSE)))))))))</f>
        <v>Lobsters</v>
      </c>
      <c r="C262" s="113" t="str">
        <f>IF(K262="","",IF(Declaration!$I$4="English",K262,IF(Declaration!$I$4="French",VLOOKUP($K262,Languages!$A$1:$G$5027,2,FALSE),IF(Declaration!$I$4="Spanish",VLOOKUP($K262,Languages!$A$1:$G$5027,3,FALSE),IF(Declaration!$I$4="German",VLOOKUP($K262,Languages!$A$1:$G$5027,4,FALSE),IF(Declaration!$I$4="Chinese",VLOOKUP($K262,Languages!$A$1:$G$5027,5,FALSE),IF(Declaration!$I$4="Japanese",VLOOKUP($K262,Languages!$A$1:$G$5027,6,FALSE),IF(Declaration!$I$4="Portugese",VLOOKUP($K262,Languages!$A$1:$G$5027,7,FALSE)))))))))</f>
        <v>Honduras</v>
      </c>
      <c r="D262" s="224"/>
      <c r="E262" s="224"/>
      <c r="J262" s="231" t="s">
        <v>3064</v>
      </c>
      <c r="K262" s="231" t="s">
        <v>61</v>
      </c>
      <c r="L262" t="str">
        <f t="shared" si="6"/>
        <v>Lobsters</v>
      </c>
      <c r="M262" t="str">
        <f t="shared" si="7"/>
        <v>Lobsters</v>
      </c>
    </row>
    <row r="263" spans="2:13" x14ac:dyDescent="0.2">
      <c r="B263" s="113" t="str">
        <f>IF(J263="","",IF(Declaration!$I$4="English",J263,IF(Declaration!$I$4="French",VLOOKUP($J263,Languages!$A$1:$G$5027,2,FALSE),IF(Declaration!$I$4="Spanish",VLOOKUP($J263,Languages!$A$1:$G$5027,3,FALSE),IF(Declaration!$I$4="German",VLOOKUP($J263,Languages!$A$1:$G$5027,4,FALSE),IF(Declaration!$I$4="Chinese",VLOOKUP($J263,Languages!$A$1:$G$5027,5,FALSE),IF(Declaration!$I$4="Japanese",VLOOKUP($J263,Languages!$A$1:$G$5027,6,FALSE),IF(Declaration!$I$4="Portugese",VLOOKUP($J263,Languages!$A$1:$G$5027,7,FALSE)))))))))</f>
        <v>Locks</v>
      </c>
      <c r="C263" s="113" t="str">
        <f>IF(K263="","",IF(Declaration!$I$4="English",K263,IF(Declaration!$I$4="French",VLOOKUP($K263,Languages!$A$1:$G$5027,2,FALSE),IF(Declaration!$I$4="Spanish",VLOOKUP($K263,Languages!$A$1:$G$5027,3,FALSE),IF(Declaration!$I$4="German",VLOOKUP($K263,Languages!$A$1:$G$5027,4,FALSE),IF(Declaration!$I$4="Chinese",VLOOKUP($K263,Languages!$A$1:$G$5027,5,FALSE),IF(Declaration!$I$4="Japanese",VLOOKUP($K263,Languages!$A$1:$G$5027,6,FALSE),IF(Declaration!$I$4="Portugese",VLOOKUP($K263,Languages!$A$1:$G$5027,7,FALSE)))))))))</f>
        <v>India</v>
      </c>
      <c r="D263" s="224"/>
      <c r="E263" s="224"/>
      <c r="J263" s="231" t="s">
        <v>3132</v>
      </c>
      <c r="K263" s="231" t="s">
        <v>64</v>
      </c>
      <c r="L263" t="str">
        <f t="shared" ref="L263:L326" si="8">B263&amp;D263</f>
        <v>Locks</v>
      </c>
      <c r="M263" t="str">
        <f t="shared" ref="M263:M326" si="9">B263&amp;E263</f>
        <v>Locks</v>
      </c>
    </row>
    <row r="264" spans="2:13" x14ac:dyDescent="0.2">
      <c r="B264" s="113" t="str">
        <f>IF(J264="","",IF(Declaration!$I$4="English",J264,IF(Declaration!$I$4="French",VLOOKUP($J264,Languages!$A$1:$G$5027,2,FALSE),IF(Declaration!$I$4="Spanish",VLOOKUP($J264,Languages!$A$1:$G$5027,3,FALSE),IF(Declaration!$I$4="German",VLOOKUP($J264,Languages!$A$1:$G$5027,4,FALSE),IF(Declaration!$I$4="Chinese",VLOOKUP($J264,Languages!$A$1:$G$5027,5,FALSE),IF(Declaration!$I$4="Japanese",VLOOKUP($J264,Languages!$A$1:$G$5027,6,FALSE),IF(Declaration!$I$4="Portugese",VLOOKUP($J264,Languages!$A$1:$G$5027,7,FALSE)))))))))</f>
        <v>Manioc/Cassava</v>
      </c>
      <c r="C264" s="113" t="str">
        <f>IF(K264="","",IF(Declaration!$I$4="English",K264,IF(Declaration!$I$4="French",VLOOKUP($K264,Languages!$A$1:$G$5027,2,FALSE),IF(Declaration!$I$4="Spanish",VLOOKUP($K264,Languages!$A$1:$G$5027,3,FALSE),IF(Declaration!$I$4="German",VLOOKUP($K264,Languages!$A$1:$G$5027,4,FALSE),IF(Declaration!$I$4="Chinese",VLOOKUP($K264,Languages!$A$1:$G$5027,5,FALSE),IF(Declaration!$I$4="Japanese",VLOOKUP($K264,Languages!$A$1:$G$5027,6,FALSE),IF(Declaration!$I$4="Portugese",VLOOKUP($K264,Languages!$A$1:$G$5027,7,FALSE)))))))))</f>
        <v>Brazil</v>
      </c>
      <c r="D264" s="224"/>
      <c r="E264" s="224"/>
      <c r="J264" s="231" t="s">
        <v>3065</v>
      </c>
      <c r="K264" s="231" t="s">
        <v>31</v>
      </c>
      <c r="L264" t="str">
        <f t="shared" si="8"/>
        <v>Manioc/Cassava</v>
      </c>
      <c r="M264" t="str">
        <f t="shared" si="9"/>
        <v>Manioc/Cassava</v>
      </c>
    </row>
    <row r="265" spans="2:13" x14ac:dyDescent="0.2">
      <c r="B265" s="113" t="str">
        <f>IF(J265="","",IF(Declaration!$I$4="English",J265,IF(Declaration!$I$4="French",VLOOKUP($J265,Languages!$A$1:$G$5027,2,FALSE),IF(Declaration!$I$4="Spanish",VLOOKUP($J265,Languages!$A$1:$G$5027,3,FALSE),IF(Declaration!$I$4="German",VLOOKUP($J265,Languages!$A$1:$G$5027,4,FALSE),IF(Declaration!$I$4="Chinese",VLOOKUP($J265,Languages!$A$1:$G$5027,5,FALSE),IF(Declaration!$I$4="Japanese",VLOOKUP($J265,Languages!$A$1:$G$5027,6,FALSE),IF(Declaration!$I$4="Portugese",VLOOKUP($J265,Languages!$A$1:$G$5027,7,FALSE)))))))))</f>
        <v>Manioc/Cassava</v>
      </c>
      <c r="C265" s="113" t="str">
        <f>IF(K265="","",IF(Declaration!$I$4="English",K265,IF(Declaration!$I$4="French",VLOOKUP($K265,Languages!$A$1:$G$5027,2,FALSE),IF(Declaration!$I$4="Spanish",VLOOKUP($K265,Languages!$A$1:$G$5027,3,FALSE),IF(Declaration!$I$4="German",VLOOKUP($K265,Languages!$A$1:$G$5027,4,FALSE),IF(Declaration!$I$4="Chinese",VLOOKUP($K265,Languages!$A$1:$G$5027,5,FALSE),IF(Declaration!$I$4="Japanese",VLOOKUP($K265,Languages!$A$1:$G$5027,6,FALSE),IF(Declaration!$I$4="Portugese",VLOOKUP($K265,Languages!$A$1:$G$5027,7,FALSE)))))))))</f>
        <v>Cambodia</v>
      </c>
      <c r="D265" s="224"/>
      <c r="E265" s="224"/>
      <c r="J265" s="231" t="s">
        <v>3065</v>
      </c>
      <c r="K265" s="231" t="s">
        <v>36</v>
      </c>
      <c r="L265" t="str">
        <f t="shared" si="8"/>
        <v>Manioc/Cassava</v>
      </c>
      <c r="M265" t="str">
        <f t="shared" si="9"/>
        <v>Manioc/Cassava</v>
      </c>
    </row>
    <row r="266" spans="2:13" x14ac:dyDescent="0.2">
      <c r="B266" s="113" t="str">
        <f>IF(J266="","",IF(Declaration!$I$4="English",J266,IF(Declaration!$I$4="French",VLOOKUP($J266,Languages!$A$1:$G$5027,2,FALSE),IF(Declaration!$I$4="Spanish",VLOOKUP($J266,Languages!$A$1:$G$5027,3,FALSE),IF(Declaration!$I$4="German",VLOOKUP($J266,Languages!$A$1:$G$5027,4,FALSE),IF(Declaration!$I$4="Chinese",VLOOKUP($J266,Languages!$A$1:$G$5027,5,FALSE),IF(Declaration!$I$4="Japanese",VLOOKUP($J266,Languages!$A$1:$G$5027,6,FALSE),IF(Declaration!$I$4="Portugese",VLOOKUP($J266,Languages!$A$1:$G$5027,7,FALSE)))))))))</f>
        <v>Manioc/Cassava</v>
      </c>
      <c r="C266" s="113" t="str">
        <f>IF(K266="","",IF(Declaration!$I$4="English",K266,IF(Declaration!$I$4="French",VLOOKUP($K266,Languages!$A$1:$G$5027,2,FALSE),IF(Declaration!$I$4="Spanish",VLOOKUP($K266,Languages!$A$1:$G$5027,3,FALSE),IF(Declaration!$I$4="German",VLOOKUP($K266,Languages!$A$1:$G$5027,4,FALSE),IF(Declaration!$I$4="Chinese",VLOOKUP($K266,Languages!$A$1:$G$5027,5,FALSE),IF(Declaration!$I$4="Japanese",VLOOKUP($K266,Languages!$A$1:$G$5027,6,FALSE),IF(Declaration!$I$4="Portugese",VLOOKUP($K266,Languages!$A$1:$G$5027,7,FALSE)))))))))</f>
        <v>Nigeria</v>
      </c>
      <c r="D266" s="224"/>
      <c r="E266" s="224"/>
      <c r="J266" s="231" t="s">
        <v>3065</v>
      </c>
      <c r="K266" s="231" t="s">
        <v>97</v>
      </c>
      <c r="L266" t="str">
        <f t="shared" si="8"/>
        <v>Manioc/Cassava</v>
      </c>
      <c r="M266" t="str">
        <f t="shared" si="9"/>
        <v>Manioc/Cassava</v>
      </c>
    </row>
    <row r="267" spans="2:13" x14ac:dyDescent="0.2">
      <c r="B267" s="113" t="str">
        <f>IF(J267="","",IF(Declaration!$I$4="English",J267,IF(Declaration!$I$4="French",VLOOKUP($J267,Languages!$A$1:$G$5027,2,FALSE),IF(Declaration!$I$4="Spanish",VLOOKUP($J267,Languages!$A$1:$G$5027,3,FALSE),IF(Declaration!$I$4="German",VLOOKUP($J267,Languages!$A$1:$G$5027,4,FALSE),IF(Declaration!$I$4="Chinese",VLOOKUP($J267,Languages!$A$1:$G$5027,5,FALSE),IF(Declaration!$I$4="Japanese",VLOOKUP($J267,Languages!$A$1:$G$5027,6,FALSE),IF(Declaration!$I$4="Portugese",VLOOKUP($J267,Languages!$A$1:$G$5027,7,FALSE)))))))))</f>
        <v>Manioc/Cassava</v>
      </c>
      <c r="C267" s="113" t="str">
        <f>IF(K267="","",IF(Declaration!$I$4="English",K267,IF(Declaration!$I$4="French",VLOOKUP($K267,Languages!$A$1:$G$5027,2,FALSE),IF(Declaration!$I$4="Spanish",VLOOKUP($K267,Languages!$A$1:$G$5027,3,FALSE),IF(Declaration!$I$4="German",VLOOKUP($K267,Languages!$A$1:$G$5027,4,FALSE),IF(Declaration!$I$4="Chinese",VLOOKUP($K267,Languages!$A$1:$G$5027,5,FALSE),IF(Declaration!$I$4="Japanese",VLOOKUP($K267,Languages!$A$1:$G$5027,6,FALSE),IF(Declaration!$I$4="Portugese",VLOOKUP($K267,Languages!$A$1:$G$5027,7,FALSE)))))))))</f>
        <v>Paraguay</v>
      </c>
      <c r="D267" s="224"/>
      <c r="E267" s="224"/>
      <c r="J267" s="231" t="s">
        <v>3065</v>
      </c>
      <c r="K267" s="231" t="s">
        <v>103</v>
      </c>
      <c r="L267" t="str">
        <f t="shared" si="8"/>
        <v>Manioc/Cassava</v>
      </c>
      <c r="M267" t="str">
        <f t="shared" si="9"/>
        <v>Manioc/Cassava</v>
      </c>
    </row>
    <row r="268" spans="2:13" x14ac:dyDescent="0.2">
      <c r="B268" s="113" t="str">
        <f>IF(J268="","",IF(Declaration!$I$4="English",J268,IF(Declaration!$I$4="French",VLOOKUP($J268,Languages!$A$1:$G$5027,2,FALSE),IF(Declaration!$I$4="Spanish",VLOOKUP($J268,Languages!$A$1:$G$5027,3,FALSE),IF(Declaration!$I$4="German",VLOOKUP($J268,Languages!$A$1:$G$5027,4,FALSE),IF(Declaration!$I$4="Chinese",VLOOKUP($J268,Languages!$A$1:$G$5027,5,FALSE),IF(Declaration!$I$4="Japanese",VLOOKUP($J268,Languages!$A$1:$G$5027,6,FALSE),IF(Declaration!$I$4="Portugese",VLOOKUP($J268,Languages!$A$1:$G$5027,7,FALSE)))))))))</f>
        <v>Matches</v>
      </c>
      <c r="C268" s="113" t="str">
        <f>IF(K268="","",IF(Declaration!$I$4="English",K268,IF(Declaration!$I$4="French",VLOOKUP($K268,Languages!$A$1:$G$5027,2,FALSE),IF(Declaration!$I$4="Spanish",VLOOKUP($K268,Languages!$A$1:$G$5027,3,FALSE),IF(Declaration!$I$4="German",VLOOKUP($K268,Languages!$A$1:$G$5027,4,FALSE),IF(Declaration!$I$4="Chinese",VLOOKUP($K268,Languages!$A$1:$G$5027,5,FALSE),IF(Declaration!$I$4="Japanese",VLOOKUP($K268,Languages!$A$1:$G$5027,6,FALSE),IF(Declaration!$I$4="Portugese",VLOOKUP($K268,Languages!$A$1:$G$5027,7,FALSE)))))))))</f>
        <v>Bangladesh</v>
      </c>
      <c r="D268" s="224"/>
      <c r="E268" s="224"/>
      <c r="J268" s="231" t="s">
        <v>3133</v>
      </c>
      <c r="K268" s="231" t="s">
        <v>24</v>
      </c>
      <c r="L268" t="str">
        <f t="shared" si="8"/>
        <v>Matches</v>
      </c>
      <c r="M268" t="str">
        <f t="shared" si="9"/>
        <v>Matches</v>
      </c>
    </row>
    <row r="269" spans="2:13" x14ac:dyDescent="0.2">
      <c r="B269" s="113" t="str">
        <f>IF(J269="","",IF(Declaration!$I$4="English",J269,IF(Declaration!$I$4="French",VLOOKUP($J269,Languages!$A$1:$G$5027,2,FALSE),IF(Declaration!$I$4="Spanish",VLOOKUP($J269,Languages!$A$1:$G$5027,3,FALSE),IF(Declaration!$I$4="German",VLOOKUP($J269,Languages!$A$1:$G$5027,4,FALSE),IF(Declaration!$I$4="Chinese",VLOOKUP($J269,Languages!$A$1:$G$5027,5,FALSE),IF(Declaration!$I$4="Japanese",VLOOKUP($J269,Languages!$A$1:$G$5027,6,FALSE),IF(Declaration!$I$4="Portugese",VLOOKUP($J269,Languages!$A$1:$G$5027,7,FALSE)))))))))</f>
        <v>Matches</v>
      </c>
      <c r="C269" s="113" t="str">
        <f>IF(K269="","",IF(Declaration!$I$4="English",K269,IF(Declaration!$I$4="French",VLOOKUP($K269,Languages!$A$1:$G$5027,2,FALSE),IF(Declaration!$I$4="Spanish",VLOOKUP($K269,Languages!$A$1:$G$5027,3,FALSE),IF(Declaration!$I$4="German",VLOOKUP($K269,Languages!$A$1:$G$5027,4,FALSE),IF(Declaration!$I$4="Chinese",VLOOKUP($K269,Languages!$A$1:$G$5027,5,FALSE),IF(Declaration!$I$4="Japanese",VLOOKUP($K269,Languages!$A$1:$G$5027,6,FALSE),IF(Declaration!$I$4="Portugese",VLOOKUP($K269,Languages!$A$1:$G$5027,7,FALSE)))))))))</f>
        <v>India</v>
      </c>
      <c r="D269" s="224"/>
      <c r="E269" s="224"/>
      <c r="J269" s="231" t="s">
        <v>3133</v>
      </c>
      <c r="K269" s="231" t="s">
        <v>64</v>
      </c>
      <c r="L269" t="str">
        <f t="shared" si="8"/>
        <v>Matches</v>
      </c>
      <c r="M269" t="str">
        <f t="shared" si="9"/>
        <v>Matches</v>
      </c>
    </row>
    <row r="270" spans="2:13" x14ac:dyDescent="0.2">
      <c r="B270" s="113" t="str">
        <f>IF(J270="","",IF(Declaration!$I$4="English",J270,IF(Declaration!$I$4="French",VLOOKUP($J270,Languages!$A$1:$G$5027,2,FALSE),IF(Declaration!$I$4="Spanish",VLOOKUP($J270,Languages!$A$1:$G$5027,3,FALSE),IF(Declaration!$I$4="German",VLOOKUP($J270,Languages!$A$1:$G$5027,4,FALSE),IF(Declaration!$I$4="Chinese",VLOOKUP($J270,Languages!$A$1:$G$5027,5,FALSE),IF(Declaration!$I$4="Japanese",VLOOKUP($J270,Languages!$A$1:$G$5027,6,FALSE),IF(Declaration!$I$4="Portugese",VLOOKUP($J270,Languages!$A$1:$G$5027,7,FALSE)))))))))</f>
        <v>Meat</v>
      </c>
      <c r="C270" s="113" t="str">
        <f>IF(K270="","",IF(Declaration!$I$4="English",K270,IF(Declaration!$I$4="French",VLOOKUP($K270,Languages!$A$1:$G$5027,2,FALSE),IF(Declaration!$I$4="Spanish",VLOOKUP($K270,Languages!$A$1:$G$5027,3,FALSE),IF(Declaration!$I$4="German",VLOOKUP($K270,Languages!$A$1:$G$5027,4,FALSE),IF(Declaration!$I$4="Chinese",VLOOKUP($K270,Languages!$A$1:$G$5027,5,FALSE),IF(Declaration!$I$4="Japanese",VLOOKUP($K270,Languages!$A$1:$G$5027,6,FALSE),IF(Declaration!$I$4="Portugese",VLOOKUP($K270,Languages!$A$1:$G$5027,7,FALSE)))))))))</f>
        <v>Cambodia</v>
      </c>
      <c r="D270" s="224"/>
      <c r="E270" s="224"/>
      <c r="J270" s="231" t="s">
        <v>3134</v>
      </c>
      <c r="K270" s="231" t="s">
        <v>36</v>
      </c>
      <c r="L270" t="str">
        <f t="shared" si="8"/>
        <v>Meat</v>
      </c>
      <c r="M270" t="str">
        <f t="shared" si="9"/>
        <v>Meat</v>
      </c>
    </row>
    <row r="271" spans="2:13" x14ac:dyDescent="0.2">
      <c r="B271" s="113" t="str">
        <f>IF(J271="","",IF(Declaration!$I$4="English",J271,IF(Declaration!$I$4="French",VLOOKUP($J271,Languages!$A$1:$G$5027,2,FALSE),IF(Declaration!$I$4="Spanish",VLOOKUP($J271,Languages!$A$1:$G$5027,3,FALSE),IF(Declaration!$I$4="German",VLOOKUP($J271,Languages!$A$1:$G$5027,4,FALSE),IF(Declaration!$I$4="Chinese",VLOOKUP($J271,Languages!$A$1:$G$5027,5,FALSE),IF(Declaration!$I$4="Japanese",VLOOKUP($J271,Languages!$A$1:$G$5027,6,FALSE),IF(Declaration!$I$4="Portugese",VLOOKUP($J271,Languages!$A$1:$G$5027,7,FALSE)))))))))</f>
        <v>Melons</v>
      </c>
      <c r="C271" s="113" t="str">
        <f>IF(K271="","",IF(Declaration!$I$4="English",K271,IF(Declaration!$I$4="French",VLOOKUP($K271,Languages!$A$1:$G$5027,2,FALSE),IF(Declaration!$I$4="Spanish",VLOOKUP($K271,Languages!$A$1:$G$5027,3,FALSE),IF(Declaration!$I$4="German",VLOOKUP($K271,Languages!$A$1:$G$5027,4,FALSE),IF(Declaration!$I$4="Chinese",VLOOKUP($K271,Languages!$A$1:$G$5027,5,FALSE),IF(Declaration!$I$4="Japanese",VLOOKUP($K271,Languages!$A$1:$G$5027,6,FALSE),IF(Declaration!$I$4="Portugese",VLOOKUP($K271,Languages!$A$1:$G$5027,7,FALSE)))))))))</f>
        <v>Honduras</v>
      </c>
      <c r="D271" s="224"/>
      <c r="E271" s="224"/>
      <c r="J271" s="231" t="s">
        <v>3066</v>
      </c>
      <c r="K271" s="231" t="s">
        <v>61</v>
      </c>
      <c r="L271" t="str">
        <f t="shared" si="8"/>
        <v>Melons</v>
      </c>
      <c r="M271" t="str">
        <f t="shared" si="9"/>
        <v>Melons</v>
      </c>
    </row>
    <row r="272" spans="2:13" x14ac:dyDescent="0.2">
      <c r="B272" s="113" t="str">
        <f>IF(J272="","",IF(Declaration!$I$4="English",J272,IF(Declaration!$I$4="French",VLOOKUP($J272,Languages!$A$1:$G$5027,2,FALSE),IF(Declaration!$I$4="Spanish",VLOOKUP($J272,Languages!$A$1:$G$5027,3,FALSE),IF(Declaration!$I$4="German",VLOOKUP($J272,Languages!$A$1:$G$5027,4,FALSE),IF(Declaration!$I$4="Chinese",VLOOKUP($J272,Languages!$A$1:$G$5027,5,FALSE),IF(Declaration!$I$4="Japanese",VLOOKUP($J272,Languages!$A$1:$G$5027,6,FALSE),IF(Declaration!$I$4="Portugese",VLOOKUP($J272,Languages!$A$1:$G$5027,7,FALSE)))))))))</f>
        <v>Melons</v>
      </c>
      <c r="C272" s="113" t="str">
        <f>IF(K272="","",IF(Declaration!$I$4="English",K272,IF(Declaration!$I$4="French",VLOOKUP($K272,Languages!$A$1:$G$5027,2,FALSE),IF(Declaration!$I$4="Spanish",VLOOKUP($K272,Languages!$A$1:$G$5027,3,FALSE),IF(Declaration!$I$4="German",VLOOKUP($K272,Languages!$A$1:$G$5027,4,FALSE),IF(Declaration!$I$4="Chinese",VLOOKUP($K272,Languages!$A$1:$G$5027,5,FALSE),IF(Declaration!$I$4="Japanese",VLOOKUP($K272,Languages!$A$1:$G$5027,6,FALSE),IF(Declaration!$I$4="Portugese",VLOOKUP($K272,Languages!$A$1:$G$5027,7,FALSE)))))))))</f>
        <v>Mexico</v>
      </c>
      <c r="D272" s="224"/>
      <c r="E272" s="224"/>
      <c r="J272" s="231" t="s">
        <v>3066</v>
      </c>
      <c r="K272" s="231" t="s">
        <v>88</v>
      </c>
      <c r="L272" t="str">
        <f t="shared" si="8"/>
        <v>Melons</v>
      </c>
      <c r="M272" t="str">
        <f t="shared" si="9"/>
        <v>Melons</v>
      </c>
    </row>
    <row r="273" spans="2:13" x14ac:dyDescent="0.2">
      <c r="B273" s="113" t="str">
        <f>IF(J273="","",IF(Declaration!$I$4="English",J273,IF(Declaration!$I$4="French",VLOOKUP($J273,Languages!$A$1:$G$5027,2,FALSE),IF(Declaration!$I$4="Spanish",VLOOKUP($J273,Languages!$A$1:$G$5027,3,FALSE),IF(Declaration!$I$4="German",VLOOKUP($J273,Languages!$A$1:$G$5027,4,FALSE),IF(Declaration!$I$4="Chinese",VLOOKUP($J273,Languages!$A$1:$G$5027,5,FALSE),IF(Declaration!$I$4="Japanese",VLOOKUP($J273,Languages!$A$1:$G$5027,6,FALSE),IF(Declaration!$I$4="Portugese",VLOOKUP($J273,Languages!$A$1:$G$5027,7,FALSE)))))))))</f>
        <v>Melons</v>
      </c>
      <c r="C273" s="113" t="str">
        <f>IF(K273="","",IF(Declaration!$I$4="English",K273,IF(Declaration!$I$4="French",VLOOKUP($K273,Languages!$A$1:$G$5027,2,FALSE),IF(Declaration!$I$4="Spanish",VLOOKUP($K273,Languages!$A$1:$G$5027,3,FALSE),IF(Declaration!$I$4="German",VLOOKUP($K273,Languages!$A$1:$G$5027,4,FALSE),IF(Declaration!$I$4="Chinese",VLOOKUP($K273,Languages!$A$1:$G$5027,5,FALSE),IF(Declaration!$I$4="Japanese",VLOOKUP($K273,Languages!$A$1:$G$5027,6,FALSE),IF(Declaration!$I$4="Portugese",VLOOKUP($K273,Languages!$A$1:$G$5027,7,FALSE)))))))))</f>
        <v>Panama</v>
      </c>
      <c r="D273" s="224"/>
      <c r="E273" s="224"/>
      <c r="J273" s="231" t="s">
        <v>3066</v>
      </c>
      <c r="K273" s="231" t="s">
        <v>101</v>
      </c>
      <c r="L273" t="str">
        <f t="shared" si="8"/>
        <v>Melons</v>
      </c>
      <c r="M273" t="str">
        <f t="shared" si="9"/>
        <v>Melons</v>
      </c>
    </row>
    <row r="274" spans="2:13" x14ac:dyDescent="0.2">
      <c r="B274" s="113" t="str">
        <f>IF(J274="","",IF(Declaration!$I$4="English",J274,IF(Declaration!$I$4="French",VLOOKUP($J274,Languages!$A$1:$G$5027,2,FALSE),IF(Declaration!$I$4="Spanish",VLOOKUP($J274,Languages!$A$1:$G$5027,3,FALSE),IF(Declaration!$I$4="German",VLOOKUP($J274,Languages!$A$1:$G$5027,4,FALSE),IF(Declaration!$I$4="Chinese",VLOOKUP($J274,Languages!$A$1:$G$5027,5,FALSE),IF(Declaration!$I$4="Japanese",VLOOKUP($J274,Languages!$A$1:$G$5027,6,FALSE),IF(Declaration!$I$4="Portugese",VLOOKUP($J274,Languages!$A$1:$G$5027,7,FALSE)))))))))</f>
        <v>Melons</v>
      </c>
      <c r="C274" s="113" t="str">
        <f>IF(K274="","",IF(Declaration!$I$4="English",K274,IF(Declaration!$I$4="French",VLOOKUP($K274,Languages!$A$1:$G$5027,2,FALSE),IF(Declaration!$I$4="Spanish",VLOOKUP($K274,Languages!$A$1:$G$5027,3,FALSE),IF(Declaration!$I$4="German",VLOOKUP($K274,Languages!$A$1:$G$5027,4,FALSE),IF(Declaration!$I$4="Chinese",VLOOKUP($K274,Languages!$A$1:$G$5027,5,FALSE),IF(Declaration!$I$4="Japanese",VLOOKUP($K274,Languages!$A$1:$G$5027,6,FALSE),IF(Declaration!$I$4="Portugese",VLOOKUP($K274,Languages!$A$1:$G$5027,7,FALSE)))))))))</f>
        <v>Paraguay</v>
      </c>
      <c r="D274" s="224"/>
      <c r="E274" s="224"/>
      <c r="J274" s="231" t="s">
        <v>3066</v>
      </c>
      <c r="K274" s="231" t="s">
        <v>103</v>
      </c>
      <c r="L274" t="str">
        <f t="shared" si="8"/>
        <v>Melons</v>
      </c>
      <c r="M274" t="str">
        <f t="shared" si="9"/>
        <v>Melons</v>
      </c>
    </row>
    <row r="275" spans="2:13" x14ac:dyDescent="0.2">
      <c r="B275" s="113" t="str">
        <f>IF(J275="","",IF(Declaration!$I$4="English",J275,IF(Declaration!$I$4="French",VLOOKUP($J275,Languages!$A$1:$G$5027,2,FALSE),IF(Declaration!$I$4="Spanish",VLOOKUP($J275,Languages!$A$1:$G$5027,3,FALSE),IF(Declaration!$I$4="German",VLOOKUP($J275,Languages!$A$1:$G$5027,4,FALSE),IF(Declaration!$I$4="Chinese",VLOOKUP($J275,Languages!$A$1:$G$5027,5,FALSE),IF(Declaration!$I$4="Japanese",VLOOKUP($J275,Languages!$A$1:$G$5027,6,FALSE),IF(Declaration!$I$4="Portugese",VLOOKUP($J275,Languages!$A$1:$G$5027,7,FALSE)))))))))</f>
        <v>Mica</v>
      </c>
      <c r="C275" s="113" t="str">
        <f>IF(K275="","",IF(Declaration!$I$4="English",K275,IF(Declaration!$I$4="French",VLOOKUP($K275,Languages!$A$1:$G$5027,2,FALSE),IF(Declaration!$I$4="Spanish",VLOOKUP($K275,Languages!$A$1:$G$5027,3,FALSE),IF(Declaration!$I$4="German",VLOOKUP($K275,Languages!$A$1:$G$5027,4,FALSE),IF(Declaration!$I$4="Chinese",VLOOKUP($K275,Languages!$A$1:$G$5027,5,FALSE),IF(Declaration!$I$4="Japanese",VLOOKUP($K275,Languages!$A$1:$G$5027,6,FALSE),IF(Declaration!$I$4="Portugese",VLOOKUP($K275,Languages!$A$1:$G$5027,7,FALSE)))))))))</f>
        <v>India</v>
      </c>
      <c r="D275" s="224"/>
      <c r="E275" s="224"/>
      <c r="J275" s="231" t="s">
        <v>3166</v>
      </c>
      <c r="K275" s="231" t="s">
        <v>64</v>
      </c>
      <c r="L275" t="str">
        <f t="shared" si="8"/>
        <v>Mica</v>
      </c>
      <c r="M275" t="str">
        <f t="shared" si="9"/>
        <v>Mica</v>
      </c>
    </row>
    <row r="276" spans="2:13" x14ac:dyDescent="0.2">
      <c r="B276" s="113" t="str">
        <f>IF(J276="","",IF(Declaration!$I$4="English",J276,IF(Declaration!$I$4="French",VLOOKUP($J276,Languages!$A$1:$G$5027,2,FALSE),IF(Declaration!$I$4="Spanish",VLOOKUP($J276,Languages!$A$1:$G$5027,3,FALSE),IF(Declaration!$I$4="German",VLOOKUP($J276,Languages!$A$1:$G$5027,4,FALSE),IF(Declaration!$I$4="Chinese",VLOOKUP($J276,Languages!$A$1:$G$5027,5,FALSE),IF(Declaration!$I$4="Japanese",VLOOKUP($J276,Languages!$A$1:$G$5027,6,FALSE),IF(Declaration!$I$4="Portugese",VLOOKUP($J276,Languages!$A$1:$G$5027,7,FALSE)))))))))</f>
        <v>Mica</v>
      </c>
      <c r="C276" s="113" t="str">
        <f>IF(K276="","",IF(Declaration!$I$4="English",K276,IF(Declaration!$I$4="French",VLOOKUP($K276,Languages!$A$1:$G$5027,2,FALSE),IF(Declaration!$I$4="Spanish",VLOOKUP($K276,Languages!$A$1:$G$5027,3,FALSE),IF(Declaration!$I$4="German",VLOOKUP($K276,Languages!$A$1:$G$5027,4,FALSE),IF(Declaration!$I$4="Chinese",VLOOKUP($K276,Languages!$A$1:$G$5027,5,FALSE),IF(Declaration!$I$4="Japanese",VLOOKUP($K276,Languages!$A$1:$G$5027,6,FALSE),IF(Declaration!$I$4="Portugese",VLOOKUP($K276,Languages!$A$1:$G$5027,7,FALSE)))))))))</f>
        <v>Madagascar</v>
      </c>
      <c r="D276" s="224"/>
      <c r="E276" s="224"/>
      <c r="J276" s="231" t="s">
        <v>3166</v>
      </c>
      <c r="K276" s="231" t="s">
        <v>79</v>
      </c>
      <c r="L276" t="str">
        <f t="shared" si="8"/>
        <v>Mica</v>
      </c>
      <c r="M276" t="str">
        <f t="shared" si="9"/>
        <v>Mica</v>
      </c>
    </row>
    <row r="277" spans="2:13" x14ac:dyDescent="0.2">
      <c r="B277" s="113" t="str">
        <f>IF(J277="","",IF(Declaration!$I$4="English",J277,IF(Declaration!$I$4="French",VLOOKUP($J277,Languages!$A$1:$G$5027,2,FALSE),IF(Declaration!$I$4="Spanish",VLOOKUP($J277,Languages!$A$1:$G$5027,3,FALSE),IF(Declaration!$I$4="German",VLOOKUP($J277,Languages!$A$1:$G$5027,4,FALSE),IF(Declaration!$I$4="Chinese",VLOOKUP($J277,Languages!$A$1:$G$5027,5,FALSE),IF(Declaration!$I$4="Japanese",VLOOKUP($J277,Languages!$A$1:$G$5027,6,FALSE),IF(Declaration!$I$4="Portugese",VLOOKUP($J277,Languages!$A$1:$G$5027,7,FALSE)))))))))</f>
        <v>Nails</v>
      </c>
      <c r="C277" s="113" t="str">
        <f>IF(K277="","",IF(Declaration!$I$4="English",K277,IF(Declaration!$I$4="French",VLOOKUP($K277,Languages!$A$1:$G$5027,2,FALSE),IF(Declaration!$I$4="Spanish",VLOOKUP($K277,Languages!$A$1:$G$5027,3,FALSE),IF(Declaration!$I$4="German",VLOOKUP($K277,Languages!$A$1:$G$5027,4,FALSE),IF(Declaration!$I$4="Chinese",VLOOKUP($K277,Languages!$A$1:$G$5027,5,FALSE),IF(Declaration!$I$4="Japanese",VLOOKUP($K277,Languages!$A$1:$G$5027,6,FALSE),IF(Declaration!$I$4="Portugese",VLOOKUP($K277,Languages!$A$1:$G$5027,7,FALSE)))))))))</f>
        <v>China</v>
      </c>
      <c r="D277" s="224"/>
      <c r="E277" s="224"/>
      <c r="J277" s="231" t="s">
        <v>3135</v>
      </c>
      <c r="K277" s="231" t="s">
        <v>1237</v>
      </c>
      <c r="L277" t="str">
        <f t="shared" si="8"/>
        <v>Nails</v>
      </c>
      <c r="M277" t="str">
        <f t="shared" si="9"/>
        <v>Nails</v>
      </c>
    </row>
    <row r="278" spans="2:13" x14ac:dyDescent="0.2">
      <c r="B278" s="113" t="str">
        <f>IF(J278="","",IF(Declaration!$I$4="English",J278,IF(Declaration!$I$4="French",VLOOKUP($J278,Languages!$A$1:$G$5027,2,FALSE),IF(Declaration!$I$4="Spanish",VLOOKUP($J278,Languages!$A$1:$G$5027,3,FALSE),IF(Declaration!$I$4="German",VLOOKUP($J278,Languages!$A$1:$G$5027,4,FALSE),IF(Declaration!$I$4="Chinese",VLOOKUP($J278,Languages!$A$1:$G$5027,5,FALSE),IF(Declaration!$I$4="Japanese",VLOOKUP($J278,Languages!$A$1:$G$5027,6,FALSE),IF(Declaration!$I$4="Portugese",VLOOKUP($J278,Languages!$A$1:$G$5027,7,FALSE)))))))))</f>
        <v>Nile Perch (fish)</v>
      </c>
      <c r="C278" s="113" t="str">
        <f>IF(K278="","",IF(Declaration!$I$4="English",K278,IF(Declaration!$I$4="French",VLOOKUP($K278,Languages!$A$1:$G$5027,2,FALSE),IF(Declaration!$I$4="Spanish",VLOOKUP($K278,Languages!$A$1:$G$5027,3,FALSE),IF(Declaration!$I$4="German",VLOOKUP($K278,Languages!$A$1:$G$5027,4,FALSE),IF(Declaration!$I$4="Chinese",VLOOKUP($K278,Languages!$A$1:$G$5027,5,FALSE),IF(Declaration!$I$4="Japanese",VLOOKUP($K278,Languages!$A$1:$G$5027,6,FALSE),IF(Declaration!$I$4="Portugese",VLOOKUP($K278,Languages!$A$1:$G$5027,7,FALSE)))))))))</f>
        <v>Tanzania</v>
      </c>
      <c r="D278" s="224"/>
      <c r="E278" s="224"/>
      <c r="J278" s="231" t="s">
        <v>3067</v>
      </c>
      <c r="K278" s="231" t="s">
        <v>3207</v>
      </c>
      <c r="L278" t="str">
        <f t="shared" si="8"/>
        <v>Nile Perch (fish)</v>
      </c>
      <c r="M278" t="str">
        <f t="shared" si="9"/>
        <v>Nile Perch (fish)</v>
      </c>
    </row>
    <row r="279" spans="2:13" x14ac:dyDescent="0.2">
      <c r="B279" s="113" t="str">
        <f>IF(J279="","",IF(Declaration!$I$4="English",J279,IF(Declaration!$I$4="French",VLOOKUP($J279,Languages!$A$1:$G$5027,2,FALSE),IF(Declaration!$I$4="Spanish",VLOOKUP($J279,Languages!$A$1:$G$5027,3,FALSE),IF(Declaration!$I$4="German",VLOOKUP($J279,Languages!$A$1:$G$5027,4,FALSE),IF(Declaration!$I$4="Chinese",VLOOKUP($J279,Languages!$A$1:$G$5027,5,FALSE),IF(Declaration!$I$4="Japanese",VLOOKUP($J279,Languages!$A$1:$G$5027,6,FALSE),IF(Declaration!$I$4="Portugese",VLOOKUP($J279,Languages!$A$1:$G$5027,7,FALSE)))))))))</f>
        <v>Oil (palm)</v>
      </c>
      <c r="C279" s="113" t="str">
        <f>IF(K279="","",IF(Declaration!$I$4="English",K279,IF(Declaration!$I$4="French",VLOOKUP($K279,Languages!$A$1:$G$5027,2,FALSE),IF(Declaration!$I$4="Spanish",VLOOKUP($K279,Languages!$A$1:$G$5027,3,FALSE),IF(Declaration!$I$4="German",VLOOKUP($K279,Languages!$A$1:$G$5027,4,FALSE),IF(Declaration!$I$4="Chinese",VLOOKUP($K279,Languages!$A$1:$G$5027,5,FALSE),IF(Declaration!$I$4="Japanese",VLOOKUP($K279,Languages!$A$1:$G$5027,6,FALSE),IF(Declaration!$I$4="Portugese",VLOOKUP($K279,Languages!$A$1:$G$5027,7,FALSE)))))))))</f>
        <v>Indonesia</v>
      </c>
      <c r="D279" s="224"/>
      <c r="E279" s="224"/>
      <c r="J279" s="231" t="s">
        <v>3211</v>
      </c>
      <c r="K279" s="231" t="s">
        <v>65</v>
      </c>
      <c r="L279" t="str">
        <f t="shared" si="8"/>
        <v>Oil (palm)</v>
      </c>
      <c r="M279" t="str">
        <f t="shared" si="9"/>
        <v>Oil (palm)</v>
      </c>
    </row>
    <row r="280" spans="2:13" x14ac:dyDescent="0.2">
      <c r="B280" s="113" t="str">
        <f>IF(J280="","",IF(Declaration!$I$4="English",J280,IF(Declaration!$I$4="French",VLOOKUP($J280,Languages!$A$1:$G$5027,2,FALSE),IF(Declaration!$I$4="Spanish",VLOOKUP($J280,Languages!$A$1:$G$5027,3,FALSE),IF(Declaration!$I$4="German",VLOOKUP($J280,Languages!$A$1:$G$5027,4,FALSE),IF(Declaration!$I$4="Chinese",VLOOKUP($J280,Languages!$A$1:$G$5027,5,FALSE),IF(Declaration!$I$4="Japanese",VLOOKUP($J280,Languages!$A$1:$G$5027,6,FALSE),IF(Declaration!$I$4="Portugese",VLOOKUP($J280,Languages!$A$1:$G$5027,7,FALSE)))))))))</f>
        <v>Oil (palm)</v>
      </c>
      <c r="C280" s="113" t="str">
        <f>IF(K280="","",IF(Declaration!$I$4="English",K280,IF(Declaration!$I$4="French",VLOOKUP($K280,Languages!$A$1:$G$5027,2,FALSE),IF(Declaration!$I$4="Spanish",VLOOKUP($K280,Languages!$A$1:$G$5027,3,FALSE),IF(Declaration!$I$4="German",VLOOKUP($K280,Languages!$A$1:$G$5027,4,FALSE),IF(Declaration!$I$4="Chinese",VLOOKUP($K280,Languages!$A$1:$G$5027,5,FALSE),IF(Declaration!$I$4="Japanese",VLOOKUP($K280,Languages!$A$1:$G$5027,6,FALSE),IF(Declaration!$I$4="Portugese",VLOOKUP($K280,Languages!$A$1:$G$5027,7,FALSE)))))))))</f>
        <v>Malaysia</v>
      </c>
      <c r="D280" s="224"/>
      <c r="E280" s="224"/>
      <c r="J280" s="231" t="s">
        <v>3211</v>
      </c>
      <c r="K280" s="231" t="s">
        <v>81</v>
      </c>
      <c r="L280" t="str">
        <f t="shared" si="8"/>
        <v>Oil (palm)</v>
      </c>
      <c r="M280" t="str">
        <f t="shared" si="9"/>
        <v>Oil (palm)</v>
      </c>
    </row>
    <row r="281" spans="2:13" x14ac:dyDescent="0.2">
      <c r="B281" s="113" t="str">
        <f>IF(J281="","",IF(Declaration!$I$4="English",J281,IF(Declaration!$I$4="French",VLOOKUP($J281,Languages!$A$1:$G$5027,2,FALSE),IF(Declaration!$I$4="Spanish",VLOOKUP($J281,Languages!$A$1:$G$5027,3,FALSE),IF(Declaration!$I$4="German",VLOOKUP($J281,Languages!$A$1:$G$5027,4,FALSE),IF(Declaration!$I$4="Chinese",VLOOKUP($J281,Languages!$A$1:$G$5027,5,FALSE),IF(Declaration!$I$4="Japanese",VLOOKUP($J281,Languages!$A$1:$G$5027,6,FALSE),IF(Declaration!$I$4="Portugese",VLOOKUP($J281,Languages!$A$1:$G$5027,7,FALSE)))))))))</f>
        <v>Oil (Palm)</v>
      </c>
      <c r="C281" s="113" t="str">
        <f>IF(K281="","",IF(Declaration!$I$4="English",K281,IF(Declaration!$I$4="French",VLOOKUP($K281,Languages!$A$1:$G$5027,2,FALSE),IF(Declaration!$I$4="Spanish",VLOOKUP($K281,Languages!$A$1:$G$5027,3,FALSE),IF(Declaration!$I$4="German",VLOOKUP($K281,Languages!$A$1:$G$5027,4,FALSE),IF(Declaration!$I$4="Chinese",VLOOKUP($K281,Languages!$A$1:$G$5027,5,FALSE),IF(Declaration!$I$4="Japanese",VLOOKUP($K281,Languages!$A$1:$G$5027,6,FALSE),IF(Declaration!$I$4="Portugese",VLOOKUP($K281,Languages!$A$1:$G$5027,7,FALSE)))))))))</f>
        <v>Sierra Leone</v>
      </c>
      <c r="D281" s="224"/>
      <c r="E281" s="224"/>
      <c r="J281" s="231" t="s">
        <v>3068</v>
      </c>
      <c r="K281" s="231" t="s">
        <v>109</v>
      </c>
      <c r="L281" t="str">
        <f t="shared" si="8"/>
        <v>Oil (Palm)</v>
      </c>
      <c r="M281" t="str">
        <f t="shared" si="9"/>
        <v>Oil (Palm)</v>
      </c>
    </row>
    <row r="282" spans="2:13" x14ac:dyDescent="0.2">
      <c r="B282" s="113" t="str">
        <f>IF(J282="","",IF(Declaration!$I$4="English",J282,IF(Declaration!$I$4="French",VLOOKUP($J282,Languages!$A$1:$G$5027,2,FALSE),IF(Declaration!$I$4="Spanish",VLOOKUP($J282,Languages!$A$1:$G$5027,3,FALSE),IF(Declaration!$I$4="German",VLOOKUP($J282,Languages!$A$1:$G$5027,4,FALSE),IF(Declaration!$I$4="Chinese",VLOOKUP($J282,Languages!$A$1:$G$5027,5,FALSE),IF(Declaration!$I$4="Japanese",VLOOKUP($J282,Languages!$A$1:$G$5027,6,FALSE),IF(Declaration!$I$4="Portugese",VLOOKUP($J282,Languages!$A$1:$G$5027,7,FALSE)))))))))</f>
        <v>Olives</v>
      </c>
      <c r="C282" s="113" t="str">
        <f>IF(K282="","",IF(Declaration!$I$4="English",K282,IF(Declaration!$I$4="French",VLOOKUP($K282,Languages!$A$1:$G$5027,2,FALSE),IF(Declaration!$I$4="Spanish",VLOOKUP($K282,Languages!$A$1:$G$5027,3,FALSE),IF(Declaration!$I$4="German",VLOOKUP($K282,Languages!$A$1:$G$5027,4,FALSE),IF(Declaration!$I$4="Chinese",VLOOKUP($K282,Languages!$A$1:$G$5027,5,FALSE),IF(Declaration!$I$4="Japanese",VLOOKUP($K282,Languages!$A$1:$G$5027,6,FALSE),IF(Declaration!$I$4="Portugese",VLOOKUP($K282,Languages!$A$1:$G$5027,7,FALSE)))))))))</f>
        <v>Argentina</v>
      </c>
      <c r="D282" s="224"/>
      <c r="E282" s="224"/>
      <c r="J282" s="231" t="s">
        <v>3069</v>
      </c>
      <c r="K282" s="231" t="s">
        <v>2435</v>
      </c>
      <c r="L282" t="str">
        <f t="shared" si="8"/>
        <v>Olives</v>
      </c>
      <c r="M282" t="str">
        <f t="shared" si="9"/>
        <v>Olives</v>
      </c>
    </row>
    <row r="283" spans="2:13" x14ac:dyDescent="0.2">
      <c r="B283" s="113" t="str">
        <f>IF(J283="","",IF(Declaration!$I$4="English",J283,IF(Declaration!$I$4="French",VLOOKUP($J283,Languages!$A$1:$G$5027,2,FALSE),IF(Declaration!$I$4="Spanish",VLOOKUP($J283,Languages!$A$1:$G$5027,3,FALSE),IF(Declaration!$I$4="German",VLOOKUP($J283,Languages!$A$1:$G$5027,4,FALSE),IF(Declaration!$I$4="Chinese",VLOOKUP($J283,Languages!$A$1:$G$5027,5,FALSE),IF(Declaration!$I$4="Japanese",VLOOKUP($J283,Languages!$A$1:$G$5027,6,FALSE),IF(Declaration!$I$4="Portugese",VLOOKUP($J283,Languages!$A$1:$G$5027,7,FALSE)))))))))</f>
        <v>Onions</v>
      </c>
      <c r="C283" s="113" t="str">
        <f>IF(K283="","",IF(Declaration!$I$4="English",K283,IF(Declaration!$I$4="French",VLOOKUP($K283,Languages!$A$1:$G$5027,2,FALSE),IF(Declaration!$I$4="Spanish",VLOOKUP($K283,Languages!$A$1:$G$5027,3,FALSE),IF(Declaration!$I$4="German",VLOOKUP($K283,Languages!$A$1:$G$5027,4,FALSE),IF(Declaration!$I$4="Chinese",VLOOKUP($K283,Languages!$A$1:$G$5027,5,FALSE),IF(Declaration!$I$4="Japanese",VLOOKUP($K283,Languages!$A$1:$G$5027,6,FALSE),IF(Declaration!$I$4="Portugese",VLOOKUP($K283,Languages!$A$1:$G$5027,7,FALSE)))))))))</f>
        <v>Mexico</v>
      </c>
      <c r="D283" s="224"/>
      <c r="E283" s="224"/>
      <c r="J283" s="231" t="s">
        <v>3070</v>
      </c>
      <c r="K283" s="231" t="s">
        <v>88</v>
      </c>
      <c r="L283" t="str">
        <f t="shared" si="8"/>
        <v>Onions</v>
      </c>
      <c r="M283" t="str">
        <f t="shared" si="9"/>
        <v>Onions</v>
      </c>
    </row>
    <row r="284" spans="2:13" x14ac:dyDescent="0.2">
      <c r="B284" s="113" t="str">
        <f>IF(J284="","",IF(Declaration!$I$4="English",J284,IF(Declaration!$I$4="French",VLOOKUP($J284,Languages!$A$1:$G$5027,2,FALSE),IF(Declaration!$I$4="Spanish",VLOOKUP($J284,Languages!$A$1:$G$5027,3,FALSE),IF(Declaration!$I$4="German",VLOOKUP($J284,Languages!$A$1:$G$5027,4,FALSE),IF(Declaration!$I$4="Chinese",VLOOKUP($J284,Languages!$A$1:$G$5027,5,FALSE),IF(Declaration!$I$4="Japanese",VLOOKUP($J284,Languages!$A$1:$G$5027,6,FALSE),IF(Declaration!$I$4="Portugese",VLOOKUP($J284,Languages!$A$1:$G$5027,7,FALSE)))))))))</f>
        <v>Onions</v>
      </c>
      <c r="C284" s="113" t="str">
        <f>IF(K284="","",IF(Declaration!$I$4="English",K284,IF(Declaration!$I$4="French",VLOOKUP($K284,Languages!$A$1:$G$5027,2,FALSE),IF(Declaration!$I$4="Spanish",VLOOKUP($K284,Languages!$A$1:$G$5027,3,FALSE),IF(Declaration!$I$4="German",VLOOKUP($K284,Languages!$A$1:$G$5027,4,FALSE),IF(Declaration!$I$4="Chinese",VLOOKUP($K284,Languages!$A$1:$G$5027,5,FALSE),IF(Declaration!$I$4="Japanese",VLOOKUP($K284,Languages!$A$1:$G$5027,6,FALSE),IF(Declaration!$I$4="Portugese",VLOOKUP($K284,Languages!$A$1:$G$5027,7,FALSE)))))))))</f>
        <v>Paraguay</v>
      </c>
      <c r="D284" s="224"/>
      <c r="E284" s="224"/>
      <c r="J284" s="231" t="s">
        <v>3070</v>
      </c>
      <c r="K284" s="231" t="s">
        <v>103</v>
      </c>
      <c r="L284" t="str">
        <f t="shared" si="8"/>
        <v>Onions</v>
      </c>
      <c r="M284" t="str">
        <f t="shared" si="9"/>
        <v>Onions</v>
      </c>
    </row>
    <row r="285" spans="2:13" x14ac:dyDescent="0.2">
      <c r="B285" s="113" t="str">
        <f>IF(J285="","",IF(Declaration!$I$4="English",J285,IF(Declaration!$I$4="French",VLOOKUP($J285,Languages!$A$1:$G$5027,2,FALSE),IF(Declaration!$I$4="Spanish",VLOOKUP($J285,Languages!$A$1:$G$5027,3,FALSE),IF(Declaration!$I$4="German",VLOOKUP($J285,Languages!$A$1:$G$5027,4,FALSE),IF(Declaration!$I$4="Chinese",VLOOKUP($J285,Languages!$A$1:$G$5027,5,FALSE),IF(Declaration!$I$4="Japanese",VLOOKUP($J285,Languages!$A$1:$G$5027,6,FALSE),IF(Declaration!$I$4="Portugese",VLOOKUP($J285,Languages!$A$1:$G$5027,7,FALSE)))))))))</f>
        <v>Palm Thatch</v>
      </c>
      <c r="C285" s="113" t="str">
        <f>IF(K285="","",IF(Declaration!$I$4="English",K285,IF(Declaration!$I$4="French",VLOOKUP($K285,Languages!$A$1:$G$5027,2,FALSE),IF(Declaration!$I$4="Spanish",VLOOKUP($K285,Languages!$A$1:$G$5027,3,FALSE),IF(Declaration!$I$4="German",VLOOKUP($K285,Languages!$A$1:$G$5027,4,FALSE),IF(Declaration!$I$4="Chinese",VLOOKUP($K285,Languages!$A$1:$G$5027,5,FALSE),IF(Declaration!$I$4="Japanese",VLOOKUP($K285,Languages!$A$1:$G$5027,6,FALSE),IF(Declaration!$I$4="Portugese",VLOOKUP($K285,Languages!$A$1:$G$5027,7,FALSE)))))))))</f>
        <v>Burma</v>
      </c>
      <c r="D285" s="224"/>
      <c r="E285" s="224"/>
      <c r="J285" s="231" t="s">
        <v>3071</v>
      </c>
      <c r="K285" s="231" t="s">
        <v>3202</v>
      </c>
      <c r="L285" t="str">
        <f t="shared" si="8"/>
        <v>Palm Thatch</v>
      </c>
      <c r="M285" t="str">
        <f t="shared" si="9"/>
        <v>Palm Thatch</v>
      </c>
    </row>
    <row r="286" spans="2:13" x14ac:dyDescent="0.2">
      <c r="B286" s="113" t="str">
        <f>IF(J286="","",IF(Declaration!$I$4="English",J286,IF(Declaration!$I$4="French",VLOOKUP($J286,Languages!$A$1:$G$5027,2,FALSE),IF(Declaration!$I$4="Spanish",VLOOKUP($J286,Languages!$A$1:$G$5027,3,FALSE),IF(Declaration!$I$4="German",VLOOKUP($J286,Languages!$A$1:$G$5027,4,FALSE),IF(Declaration!$I$4="Chinese",VLOOKUP($J286,Languages!$A$1:$G$5027,5,FALSE),IF(Declaration!$I$4="Japanese",VLOOKUP($J286,Languages!$A$1:$G$5027,6,FALSE),IF(Declaration!$I$4="Portugese",VLOOKUP($J286,Languages!$A$1:$G$5027,7,FALSE)))))))))</f>
        <v>Peanuts</v>
      </c>
      <c r="C286" s="113" t="str">
        <f>IF(K286="","",IF(Declaration!$I$4="English",K286,IF(Declaration!$I$4="French",VLOOKUP($K286,Languages!$A$1:$G$5027,2,FALSE),IF(Declaration!$I$4="Spanish",VLOOKUP($K286,Languages!$A$1:$G$5027,3,FALSE),IF(Declaration!$I$4="German",VLOOKUP($K286,Languages!$A$1:$G$5027,4,FALSE),IF(Declaration!$I$4="Chinese",VLOOKUP($K286,Languages!$A$1:$G$5027,5,FALSE),IF(Declaration!$I$4="Japanese",VLOOKUP($K286,Languages!$A$1:$G$5027,6,FALSE),IF(Declaration!$I$4="Portugese",VLOOKUP($K286,Languages!$A$1:$G$5027,7,FALSE)))))))))</f>
        <v>Bolivia</v>
      </c>
      <c r="D286" s="224"/>
      <c r="E286" s="224"/>
      <c r="J286" s="231" t="s">
        <v>3072</v>
      </c>
      <c r="K286" s="231" t="s">
        <v>3203</v>
      </c>
      <c r="L286" t="str">
        <f t="shared" si="8"/>
        <v>Peanuts</v>
      </c>
      <c r="M286" t="str">
        <f t="shared" si="9"/>
        <v>Peanuts</v>
      </c>
    </row>
    <row r="287" spans="2:13" x14ac:dyDescent="0.2">
      <c r="B287" s="113" t="str">
        <f>IF(J287="","",IF(Declaration!$I$4="English",J287,IF(Declaration!$I$4="French",VLOOKUP($J287,Languages!$A$1:$G$5027,2,FALSE),IF(Declaration!$I$4="Spanish",VLOOKUP($J287,Languages!$A$1:$G$5027,3,FALSE),IF(Declaration!$I$4="German",VLOOKUP($J287,Languages!$A$1:$G$5027,4,FALSE),IF(Declaration!$I$4="Chinese",VLOOKUP($J287,Languages!$A$1:$G$5027,5,FALSE),IF(Declaration!$I$4="Japanese",VLOOKUP($J287,Languages!$A$1:$G$5027,6,FALSE),IF(Declaration!$I$4="Portugese",VLOOKUP($J287,Languages!$A$1:$G$5027,7,FALSE)))))))))</f>
        <v>Peanuts</v>
      </c>
      <c r="C287" s="113" t="str">
        <f>IF(K287="","",IF(Declaration!$I$4="English",K287,IF(Declaration!$I$4="French",VLOOKUP($K287,Languages!$A$1:$G$5027,2,FALSE),IF(Declaration!$I$4="Spanish",VLOOKUP($K287,Languages!$A$1:$G$5027,3,FALSE),IF(Declaration!$I$4="German",VLOOKUP($K287,Languages!$A$1:$G$5027,4,FALSE),IF(Declaration!$I$4="Chinese",VLOOKUP($K287,Languages!$A$1:$G$5027,5,FALSE),IF(Declaration!$I$4="Japanese",VLOOKUP($K287,Languages!$A$1:$G$5027,6,FALSE),IF(Declaration!$I$4="Portugese",VLOOKUP($K287,Languages!$A$1:$G$5027,7,FALSE)))))))))</f>
        <v>Paraguay</v>
      </c>
      <c r="D287" s="224"/>
      <c r="E287" s="224"/>
      <c r="J287" s="231" t="s">
        <v>3072</v>
      </c>
      <c r="K287" s="231" t="s">
        <v>103</v>
      </c>
      <c r="L287" t="str">
        <f t="shared" si="8"/>
        <v>Peanuts</v>
      </c>
      <c r="M287" t="str">
        <f t="shared" si="9"/>
        <v>Peanuts</v>
      </c>
    </row>
    <row r="288" spans="2:13" x14ac:dyDescent="0.2">
      <c r="B288" s="113" t="str">
        <f>IF(J288="","",IF(Declaration!$I$4="English",J288,IF(Declaration!$I$4="French",VLOOKUP($J288,Languages!$A$1:$G$5027,2,FALSE),IF(Declaration!$I$4="Spanish",VLOOKUP($J288,Languages!$A$1:$G$5027,3,FALSE),IF(Declaration!$I$4="German",VLOOKUP($J288,Languages!$A$1:$G$5027,4,FALSE),IF(Declaration!$I$4="Chinese",VLOOKUP($J288,Languages!$A$1:$G$5027,5,FALSE),IF(Declaration!$I$4="Japanese",VLOOKUP($J288,Languages!$A$1:$G$5027,6,FALSE),IF(Declaration!$I$4="Portugese",VLOOKUP($J288,Languages!$A$1:$G$5027,7,FALSE)))))))))</f>
        <v>Peanuts</v>
      </c>
      <c r="C288" s="113" t="str">
        <f>IF(K288="","",IF(Declaration!$I$4="English",K288,IF(Declaration!$I$4="French",VLOOKUP($K288,Languages!$A$1:$G$5027,2,FALSE),IF(Declaration!$I$4="Spanish",VLOOKUP($K288,Languages!$A$1:$G$5027,3,FALSE),IF(Declaration!$I$4="German",VLOOKUP($K288,Languages!$A$1:$G$5027,4,FALSE),IF(Declaration!$I$4="Chinese",VLOOKUP($K288,Languages!$A$1:$G$5027,5,FALSE),IF(Declaration!$I$4="Japanese",VLOOKUP($K288,Languages!$A$1:$G$5027,6,FALSE),IF(Declaration!$I$4="Portugese",VLOOKUP($K288,Languages!$A$1:$G$5027,7,FALSE)))))))))</f>
        <v>Turkey</v>
      </c>
      <c r="D288" s="224"/>
      <c r="E288" s="224"/>
      <c r="J288" s="231" t="s">
        <v>3072</v>
      </c>
      <c r="K288" s="231" t="s">
        <v>126</v>
      </c>
      <c r="L288" t="str">
        <f t="shared" si="8"/>
        <v>Peanuts</v>
      </c>
      <c r="M288" t="str">
        <f t="shared" si="9"/>
        <v>Peanuts</v>
      </c>
    </row>
    <row r="289" spans="2:13" x14ac:dyDescent="0.2">
      <c r="B289" s="113" t="str">
        <f>IF(J289="","",IF(Declaration!$I$4="English",J289,IF(Declaration!$I$4="French",VLOOKUP($J289,Languages!$A$1:$G$5027,2,FALSE),IF(Declaration!$I$4="Spanish",VLOOKUP($J289,Languages!$A$1:$G$5027,3,FALSE),IF(Declaration!$I$4="German",VLOOKUP($J289,Languages!$A$1:$G$5027,4,FALSE),IF(Declaration!$I$4="Chinese",VLOOKUP($J289,Languages!$A$1:$G$5027,5,FALSE),IF(Declaration!$I$4="Japanese",VLOOKUP($J289,Languages!$A$1:$G$5027,6,FALSE),IF(Declaration!$I$4="Portugese",VLOOKUP($J289,Languages!$A$1:$G$5027,7,FALSE)))))))))</f>
        <v>Pepper</v>
      </c>
      <c r="C289" s="113" t="str">
        <f>IF(K289="","",IF(Declaration!$I$4="English",K289,IF(Declaration!$I$4="French",VLOOKUP($K289,Languages!$A$1:$G$5027,2,FALSE),IF(Declaration!$I$4="Spanish",VLOOKUP($K289,Languages!$A$1:$G$5027,3,FALSE),IF(Declaration!$I$4="German",VLOOKUP($K289,Languages!$A$1:$G$5027,4,FALSE),IF(Declaration!$I$4="Chinese",VLOOKUP($K289,Languages!$A$1:$G$5027,5,FALSE),IF(Declaration!$I$4="Japanese",VLOOKUP($K289,Languages!$A$1:$G$5027,6,FALSE),IF(Declaration!$I$4="Portugese",VLOOKUP($K289,Languages!$A$1:$G$5027,7,FALSE)))))))))</f>
        <v>Vietnam</v>
      </c>
      <c r="D289" s="224"/>
      <c r="E289" s="224"/>
      <c r="J289" s="231" t="s">
        <v>3073</v>
      </c>
      <c r="K289" s="231" t="s">
        <v>133</v>
      </c>
      <c r="L289" t="str">
        <f t="shared" si="8"/>
        <v>Pepper</v>
      </c>
      <c r="M289" t="str">
        <f t="shared" si="9"/>
        <v>Pepper</v>
      </c>
    </row>
    <row r="290" spans="2:13" x14ac:dyDescent="0.2">
      <c r="B290" s="113" t="str">
        <f>IF(J290="","",IF(Declaration!$I$4="English",J290,IF(Declaration!$I$4="French",VLOOKUP($J290,Languages!$A$1:$G$5027,2,FALSE),IF(Declaration!$I$4="Spanish",VLOOKUP($J290,Languages!$A$1:$G$5027,3,FALSE),IF(Declaration!$I$4="German",VLOOKUP($J290,Languages!$A$1:$G$5027,4,FALSE),IF(Declaration!$I$4="Chinese",VLOOKUP($J290,Languages!$A$1:$G$5027,5,FALSE),IF(Declaration!$I$4="Japanese",VLOOKUP($J290,Languages!$A$1:$G$5027,6,FALSE),IF(Declaration!$I$4="Portugese",VLOOKUP($J290,Languages!$A$1:$G$5027,7,FALSE)))))))))</f>
        <v>Peppers</v>
      </c>
      <c r="C290" s="113" t="str">
        <f>IF(K290="","",IF(Declaration!$I$4="English",K290,IF(Declaration!$I$4="French",VLOOKUP($K290,Languages!$A$1:$G$5027,2,FALSE),IF(Declaration!$I$4="Spanish",VLOOKUP($K290,Languages!$A$1:$G$5027,3,FALSE),IF(Declaration!$I$4="German",VLOOKUP($K290,Languages!$A$1:$G$5027,4,FALSE),IF(Declaration!$I$4="Chinese",VLOOKUP($K290,Languages!$A$1:$G$5027,5,FALSE),IF(Declaration!$I$4="Japanese",VLOOKUP($K290,Languages!$A$1:$G$5027,6,FALSE),IF(Declaration!$I$4="Portugese",VLOOKUP($K290,Languages!$A$1:$G$5027,7,FALSE)))))))))</f>
        <v>Paraguay</v>
      </c>
      <c r="D290" s="224"/>
      <c r="E290" s="224"/>
      <c r="J290" s="231" t="s">
        <v>3074</v>
      </c>
      <c r="K290" s="231" t="s">
        <v>103</v>
      </c>
      <c r="L290" t="str">
        <f t="shared" si="8"/>
        <v>Peppers</v>
      </c>
      <c r="M290" t="str">
        <f t="shared" si="9"/>
        <v>Peppers</v>
      </c>
    </row>
    <row r="291" spans="2:13" x14ac:dyDescent="0.2">
      <c r="B291" s="113" t="str">
        <f>IF(J291="","",IF(Declaration!$I$4="English",J291,IF(Declaration!$I$4="French",VLOOKUP($J291,Languages!$A$1:$G$5027,2,FALSE),IF(Declaration!$I$4="Spanish",VLOOKUP($J291,Languages!$A$1:$G$5027,3,FALSE),IF(Declaration!$I$4="German",VLOOKUP($J291,Languages!$A$1:$G$5027,4,FALSE),IF(Declaration!$I$4="Chinese",VLOOKUP($J291,Languages!$A$1:$G$5027,5,FALSE),IF(Declaration!$I$4="Japanese",VLOOKUP($J291,Languages!$A$1:$G$5027,6,FALSE),IF(Declaration!$I$4="Portugese",VLOOKUP($J291,Languages!$A$1:$G$5027,7,FALSE)))))))))</f>
        <v>Pineapples</v>
      </c>
      <c r="C291" s="113" t="str">
        <f>IF(K291="","",IF(Declaration!$I$4="English",K291,IF(Declaration!$I$4="French",VLOOKUP($K291,Languages!$A$1:$G$5027,2,FALSE),IF(Declaration!$I$4="Spanish",VLOOKUP($K291,Languages!$A$1:$G$5027,3,FALSE),IF(Declaration!$I$4="German",VLOOKUP($K291,Languages!$A$1:$G$5027,4,FALSE),IF(Declaration!$I$4="Chinese",VLOOKUP($K291,Languages!$A$1:$G$5027,5,FALSE),IF(Declaration!$I$4="Japanese",VLOOKUP($K291,Languages!$A$1:$G$5027,6,FALSE),IF(Declaration!$I$4="Portugese",VLOOKUP($K291,Languages!$A$1:$G$5027,7,FALSE)))))))))</f>
        <v>Brazil</v>
      </c>
      <c r="D291" s="224"/>
      <c r="E291" s="224"/>
      <c r="J291" s="231" t="s">
        <v>3075</v>
      </c>
      <c r="K291" s="231" t="s">
        <v>31</v>
      </c>
      <c r="L291" t="str">
        <f t="shared" si="8"/>
        <v>Pineapples</v>
      </c>
      <c r="M291" t="str">
        <f t="shared" si="9"/>
        <v>Pineapples</v>
      </c>
    </row>
    <row r="292" spans="2:13" x14ac:dyDescent="0.2">
      <c r="B292" s="113" t="str">
        <f>IF(J292="","",IF(Declaration!$I$4="English",J292,IF(Declaration!$I$4="French",VLOOKUP($J292,Languages!$A$1:$G$5027,2,FALSE),IF(Declaration!$I$4="Spanish",VLOOKUP($J292,Languages!$A$1:$G$5027,3,FALSE),IF(Declaration!$I$4="German",VLOOKUP($J292,Languages!$A$1:$G$5027,4,FALSE),IF(Declaration!$I$4="Chinese",VLOOKUP($J292,Languages!$A$1:$G$5027,5,FALSE),IF(Declaration!$I$4="Japanese",VLOOKUP($J292,Languages!$A$1:$G$5027,6,FALSE),IF(Declaration!$I$4="Portugese",VLOOKUP($J292,Languages!$A$1:$G$5027,7,FALSE)))))))))</f>
        <v>Polysilicon</v>
      </c>
      <c r="C292" s="113" t="str">
        <f>IF(K292="","",IF(Declaration!$I$4="English",K292,IF(Declaration!$I$4="French",VLOOKUP($K292,Languages!$A$1:$G$5027,2,FALSE),IF(Declaration!$I$4="Spanish",VLOOKUP($K292,Languages!$A$1:$G$5027,3,FALSE),IF(Declaration!$I$4="German",VLOOKUP($K292,Languages!$A$1:$G$5027,4,FALSE),IF(Declaration!$I$4="Chinese",VLOOKUP($K292,Languages!$A$1:$G$5027,5,FALSE),IF(Declaration!$I$4="Japanese",VLOOKUP($K292,Languages!$A$1:$G$5027,6,FALSE),IF(Declaration!$I$4="Portugese",VLOOKUP($K292,Languages!$A$1:$G$5027,7,FALSE)))))))))</f>
        <v>China</v>
      </c>
      <c r="D292" s="224"/>
      <c r="E292" s="224"/>
      <c r="J292" s="231" t="s">
        <v>3136</v>
      </c>
      <c r="K292" s="231" t="s">
        <v>1237</v>
      </c>
      <c r="L292" t="str">
        <f t="shared" si="8"/>
        <v>Polysilicon</v>
      </c>
      <c r="M292" t="str">
        <f t="shared" si="9"/>
        <v>Polysilicon</v>
      </c>
    </row>
    <row r="293" spans="2:13" x14ac:dyDescent="0.2">
      <c r="B293" s="113" t="str">
        <f>IF(J293="","",IF(Declaration!$I$4="English",J293,IF(Declaration!$I$4="French",VLOOKUP($J293,Languages!$A$1:$G$5027,2,FALSE),IF(Declaration!$I$4="Spanish",VLOOKUP($J293,Languages!$A$1:$G$5027,3,FALSE),IF(Declaration!$I$4="German",VLOOKUP($J293,Languages!$A$1:$G$5027,4,FALSE),IF(Declaration!$I$4="Chinese",VLOOKUP($J293,Languages!$A$1:$G$5027,5,FALSE),IF(Declaration!$I$4="Japanese",VLOOKUP($J293,Languages!$A$1:$G$5027,6,FALSE),IF(Declaration!$I$4="Portugese",VLOOKUP($J293,Languages!$A$1:$G$5027,7,FALSE)))))))))</f>
        <v>Poppies</v>
      </c>
      <c r="C293" s="113" t="str">
        <f>IF(K293="","",IF(Declaration!$I$4="English",K293,IF(Declaration!$I$4="French",VLOOKUP($K293,Languages!$A$1:$G$5027,2,FALSE),IF(Declaration!$I$4="Spanish",VLOOKUP($K293,Languages!$A$1:$G$5027,3,FALSE),IF(Declaration!$I$4="German",VLOOKUP($K293,Languages!$A$1:$G$5027,4,FALSE),IF(Declaration!$I$4="Chinese",VLOOKUP($K293,Languages!$A$1:$G$5027,5,FALSE),IF(Declaration!$I$4="Japanese",VLOOKUP($K293,Languages!$A$1:$G$5027,6,FALSE),IF(Declaration!$I$4="Portugese",VLOOKUP($K293,Languages!$A$1:$G$5027,7,FALSE)))))))))</f>
        <v>Afghanistan</v>
      </c>
      <c r="D293" s="224"/>
      <c r="E293" s="224"/>
      <c r="J293" s="231" t="s">
        <v>3076</v>
      </c>
      <c r="K293" s="231" t="s">
        <v>19</v>
      </c>
      <c r="L293" t="str">
        <f t="shared" si="8"/>
        <v>Poppies</v>
      </c>
      <c r="M293" t="str">
        <f t="shared" si="9"/>
        <v>Poppies</v>
      </c>
    </row>
    <row r="294" spans="2:13" x14ac:dyDescent="0.2">
      <c r="B294" s="113" t="str">
        <f>IF(J294="","",IF(Declaration!$I$4="English",J294,IF(Declaration!$I$4="French",VLOOKUP($J294,Languages!$A$1:$G$5027,2,FALSE),IF(Declaration!$I$4="Spanish",VLOOKUP($J294,Languages!$A$1:$G$5027,3,FALSE),IF(Declaration!$I$4="German",VLOOKUP($J294,Languages!$A$1:$G$5027,4,FALSE),IF(Declaration!$I$4="Chinese",VLOOKUP($J294,Languages!$A$1:$G$5027,5,FALSE),IF(Declaration!$I$4="Japanese",VLOOKUP($J294,Languages!$A$1:$G$5027,6,FALSE),IF(Declaration!$I$4="Portugese",VLOOKUP($J294,Languages!$A$1:$G$5027,7,FALSE)))))))))</f>
        <v>Poppies</v>
      </c>
      <c r="C294" s="113" t="str">
        <f>IF(K294="","",IF(Declaration!$I$4="English",K294,IF(Declaration!$I$4="French",VLOOKUP($K294,Languages!$A$1:$G$5027,2,FALSE),IF(Declaration!$I$4="Spanish",VLOOKUP($K294,Languages!$A$1:$G$5027,3,FALSE),IF(Declaration!$I$4="German",VLOOKUP($K294,Languages!$A$1:$G$5027,4,FALSE),IF(Declaration!$I$4="Chinese",VLOOKUP($K294,Languages!$A$1:$G$5027,5,FALSE),IF(Declaration!$I$4="Japanese",VLOOKUP($K294,Languages!$A$1:$G$5027,6,FALSE),IF(Declaration!$I$4="Portugese",VLOOKUP($K294,Languages!$A$1:$G$5027,7,FALSE)))))))))</f>
        <v>Mexico</v>
      </c>
      <c r="D294" s="224"/>
      <c r="E294" s="224"/>
      <c r="J294" s="231" t="s">
        <v>3076</v>
      </c>
      <c r="K294" s="231" t="s">
        <v>88</v>
      </c>
      <c r="L294" t="str">
        <f t="shared" si="8"/>
        <v>Poppies</v>
      </c>
      <c r="M294" t="str">
        <f t="shared" si="9"/>
        <v>Poppies</v>
      </c>
    </row>
    <row r="295" spans="2:13" x14ac:dyDescent="0.2">
      <c r="B295" s="113" t="str">
        <f>IF(J295="","",IF(Declaration!$I$4="English",J295,IF(Declaration!$I$4="French",VLOOKUP($J295,Languages!$A$1:$G$5027,2,FALSE),IF(Declaration!$I$4="Spanish",VLOOKUP($J295,Languages!$A$1:$G$5027,3,FALSE),IF(Declaration!$I$4="German",VLOOKUP($J295,Languages!$A$1:$G$5027,4,FALSE),IF(Declaration!$I$4="Chinese",VLOOKUP($J295,Languages!$A$1:$G$5027,5,FALSE),IF(Declaration!$I$4="Japanese",VLOOKUP($J295,Languages!$A$1:$G$5027,6,FALSE),IF(Declaration!$I$4="Portugese",VLOOKUP($J295,Languages!$A$1:$G$5027,7,FALSE)))))))))</f>
        <v>Pornography</v>
      </c>
      <c r="C295" s="113" t="str">
        <f>IF(K295="","",IF(Declaration!$I$4="English",K295,IF(Declaration!$I$4="French",VLOOKUP($K295,Languages!$A$1:$G$5027,2,FALSE),IF(Declaration!$I$4="Spanish",VLOOKUP($K295,Languages!$A$1:$G$5027,3,FALSE),IF(Declaration!$I$4="German",VLOOKUP($K295,Languages!$A$1:$G$5027,4,FALSE),IF(Declaration!$I$4="Chinese",VLOOKUP($K295,Languages!$A$1:$G$5027,5,FALSE),IF(Declaration!$I$4="Japanese",VLOOKUP($K295,Languages!$A$1:$G$5027,6,FALSE),IF(Declaration!$I$4="Portugese",VLOOKUP($K295,Languages!$A$1:$G$5027,7,FALSE)))))))))</f>
        <v>Colombia</v>
      </c>
      <c r="D295" s="224"/>
      <c r="E295" s="224"/>
      <c r="J295" s="231" t="s">
        <v>3184</v>
      </c>
      <c r="K295" s="231" t="s">
        <v>2443</v>
      </c>
      <c r="L295" t="str">
        <f t="shared" si="8"/>
        <v>Pornography</v>
      </c>
      <c r="M295" t="str">
        <f t="shared" si="9"/>
        <v>Pornography</v>
      </c>
    </row>
    <row r="296" spans="2:13" x14ac:dyDescent="0.2">
      <c r="B296" s="113" t="str">
        <f>IF(J296="","",IF(Declaration!$I$4="English",J296,IF(Declaration!$I$4="French",VLOOKUP($J296,Languages!$A$1:$G$5027,2,FALSE),IF(Declaration!$I$4="Spanish",VLOOKUP($J296,Languages!$A$1:$G$5027,3,FALSE),IF(Declaration!$I$4="German",VLOOKUP($J296,Languages!$A$1:$G$5027,4,FALSE),IF(Declaration!$I$4="Chinese",VLOOKUP($J296,Languages!$A$1:$G$5027,5,FALSE),IF(Declaration!$I$4="Japanese",VLOOKUP($J296,Languages!$A$1:$G$5027,6,FALSE),IF(Declaration!$I$4="Portugese",VLOOKUP($J296,Languages!$A$1:$G$5027,7,FALSE)))))))))</f>
        <v>Pornography</v>
      </c>
      <c r="C296" s="113" t="str">
        <f>IF(K296="","",IF(Declaration!$I$4="English",K296,IF(Declaration!$I$4="French",VLOOKUP($K296,Languages!$A$1:$G$5027,2,FALSE),IF(Declaration!$I$4="Spanish",VLOOKUP($K296,Languages!$A$1:$G$5027,3,FALSE),IF(Declaration!$I$4="German",VLOOKUP($K296,Languages!$A$1:$G$5027,4,FALSE),IF(Declaration!$I$4="Chinese",VLOOKUP($K296,Languages!$A$1:$G$5027,5,FALSE),IF(Declaration!$I$4="Japanese",VLOOKUP($K296,Languages!$A$1:$G$5027,6,FALSE),IF(Declaration!$I$4="Portugese",VLOOKUP($K296,Languages!$A$1:$G$5027,7,FALSE)))))))))</f>
        <v>Mexico</v>
      </c>
      <c r="D296" s="224"/>
      <c r="E296" s="224"/>
      <c r="J296" s="231" t="s">
        <v>3184</v>
      </c>
      <c r="K296" s="231" t="s">
        <v>88</v>
      </c>
      <c r="L296" t="str">
        <f t="shared" si="8"/>
        <v>Pornography</v>
      </c>
      <c r="M296" t="str">
        <f t="shared" si="9"/>
        <v>Pornography</v>
      </c>
    </row>
    <row r="297" spans="2:13" x14ac:dyDescent="0.2">
      <c r="B297" s="113" t="str">
        <f>IF(J297="","",IF(Declaration!$I$4="English",J297,IF(Declaration!$I$4="French",VLOOKUP($J297,Languages!$A$1:$G$5027,2,FALSE),IF(Declaration!$I$4="Spanish",VLOOKUP($J297,Languages!$A$1:$G$5027,3,FALSE),IF(Declaration!$I$4="German",VLOOKUP($J297,Languages!$A$1:$G$5027,4,FALSE),IF(Declaration!$I$4="Chinese",VLOOKUP($J297,Languages!$A$1:$G$5027,5,FALSE),IF(Declaration!$I$4="Japanese",VLOOKUP($J297,Languages!$A$1:$G$5027,6,FALSE),IF(Declaration!$I$4="Portugese",VLOOKUP($J297,Languages!$A$1:$G$5027,7,FALSE)))))))))</f>
        <v>Pornography</v>
      </c>
      <c r="C297" s="113" t="str">
        <f>IF(K297="","",IF(Declaration!$I$4="English",K297,IF(Declaration!$I$4="French",VLOOKUP($K297,Languages!$A$1:$G$5027,2,FALSE),IF(Declaration!$I$4="Spanish",VLOOKUP($K297,Languages!$A$1:$G$5027,3,FALSE),IF(Declaration!$I$4="German",VLOOKUP($K297,Languages!$A$1:$G$5027,4,FALSE),IF(Declaration!$I$4="Chinese",VLOOKUP($K297,Languages!$A$1:$G$5027,5,FALSE),IF(Declaration!$I$4="Japanese",VLOOKUP($K297,Languages!$A$1:$G$5027,6,FALSE),IF(Declaration!$I$4="Portugese",VLOOKUP($K297,Languages!$A$1:$G$5027,7,FALSE)))))))))</f>
        <v>Paraguay</v>
      </c>
      <c r="D297" s="224"/>
      <c r="E297" s="224"/>
      <c r="J297" s="231" t="s">
        <v>3184</v>
      </c>
      <c r="K297" s="231" t="s">
        <v>103</v>
      </c>
      <c r="L297" t="str">
        <f t="shared" si="8"/>
        <v>Pornography</v>
      </c>
      <c r="M297" t="str">
        <f t="shared" si="9"/>
        <v>Pornography</v>
      </c>
    </row>
    <row r="298" spans="2:13" x14ac:dyDescent="0.2">
      <c r="B298" s="113" t="str">
        <f>IF(J298="","",IF(Declaration!$I$4="English",J298,IF(Declaration!$I$4="French",VLOOKUP($J298,Languages!$A$1:$G$5027,2,FALSE),IF(Declaration!$I$4="Spanish",VLOOKUP($J298,Languages!$A$1:$G$5027,3,FALSE),IF(Declaration!$I$4="German",VLOOKUP($J298,Languages!$A$1:$G$5027,4,FALSE),IF(Declaration!$I$4="Chinese",VLOOKUP($J298,Languages!$A$1:$G$5027,5,FALSE),IF(Declaration!$I$4="Japanese",VLOOKUP($J298,Languages!$A$1:$G$5027,6,FALSE),IF(Declaration!$I$4="Portugese",VLOOKUP($J298,Languages!$A$1:$G$5027,7,FALSE)))))))))</f>
        <v>Pornography</v>
      </c>
      <c r="C298" s="113" t="str">
        <f>IF(K298="","",IF(Declaration!$I$4="English",K298,IF(Declaration!$I$4="French",VLOOKUP($K298,Languages!$A$1:$G$5027,2,FALSE),IF(Declaration!$I$4="Spanish",VLOOKUP($K298,Languages!$A$1:$G$5027,3,FALSE),IF(Declaration!$I$4="German",VLOOKUP($K298,Languages!$A$1:$G$5027,4,FALSE),IF(Declaration!$I$4="Chinese",VLOOKUP($K298,Languages!$A$1:$G$5027,5,FALSE),IF(Declaration!$I$4="Japanese",VLOOKUP($K298,Languages!$A$1:$G$5027,6,FALSE),IF(Declaration!$I$4="Portugese",VLOOKUP($K298,Languages!$A$1:$G$5027,7,FALSE)))))))))</f>
        <v>Philippines</v>
      </c>
      <c r="D298" s="224"/>
      <c r="E298" s="224"/>
      <c r="J298" s="231" t="s">
        <v>3184</v>
      </c>
      <c r="K298" s="231" t="s">
        <v>2462</v>
      </c>
      <c r="L298" t="str">
        <f t="shared" si="8"/>
        <v>Pornography</v>
      </c>
      <c r="M298" t="str">
        <f t="shared" si="9"/>
        <v>Pornography</v>
      </c>
    </row>
    <row r="299" spans="2:13" x14ac:dyDescent="0.2">
      <c r="B299" s="113" t="str">
        <f>IF(J299="","",IF(Declaration!$I$4="English",J299,IF(Declaration!$I$4="French",VLOOKUP($J299,Languages!$A$1:$G$5027,2,FALSE),IF(Declaration!$I$4="Spanish",VLOOKUP($J299,Languages!$A$1:$G$5027,3,FALSE),IF(Declaration!$I$4="German",VLOOKUP($J299,Languages!$A$1:$G$5027,4,FALSE),IF(Declaration!$I$4="Chinese",VLOOKUP($J299,Languages!$A$1:$G$5027,5,FALSE),IF(Declaration!$I$4="Japanese",VLOOKUP($J299,Languages!$A$1:$G$5027,6,FALSE),IF(Declaration!$I$4="Portugese",VLOOKUP($J299,Languages!$A$1:$G$5027,7,FALSE)))))))))</f>
        <v>Pornography</v>
      </c>
      <c r="C299" s="113" t="str">
        <f>IF(K299="","",IF(Declaration!$I$4="English",K299,IF(Declaration!$I$4="French",VLOOKUP($K299,Languages!$A$1:$G$5027,2,FALSE),IF(Declaration!$I$4="Spanish",VLOOKUP($K299,Languages!$A$1:$G$5027,3,FALSE),IF(Declaration!$I$4="German",VLOOKUP($K299,Languages!$A$1:$G$5027,4,FALSE),IF(Declaration!$I$4="Chinese",VLOOKUP($K299,Languages!$A$1:$G$5027,5,FALSE),IF(Declaration!$I$4="Japanese",VLOOKUP($K299,Languages!$A$1:$G$5027,6,FALSE),IF(Declaration!$I$4="Portugese",VLOOKUP($K299,Languages!$A$1:$G$5027,7,FALSE)))))))))</f>
        <v>Russia</v>
      </c>
      <c r="D299" s="224"/>
      <c r="E299" s="224"/>
      <c r="J299" s="231" t="s">
        <v>3184</v>
      </c>
      <c r="K299" s="231" t="s">
        <v>3206</v>
      </c>
      <c r="L299" t="str">
        <f t="shared" si="8"/>
        <v>Pornography</v>
      </c>
      <c r="M299" t="str">
        <f t="shared" si="9"/>
        <v>Pornography</v>
      </c>
    </row>
    <row r="300" spans="2:13" x14ac:dyDescent="0.2">
      <c r="B300" s="113" t="str">
        <f>IF(J300="","",IF(Declaration!$I$4="English",J300,IF(Declaration!$I$4="French",VLOOKUP($J300,Languages!$A$1:$G$5027,2,FALSE),IF(Declaration!$I$4="Spanish",VLOOKUP($J300,Languages!$A$1:$G$5027,3,FALSE),IF(Declaration!$I$4="German",VLOOKUP($J300,Languages!$A$1:$G$5027,4,FALSE),IF(Declaration!$I$4="Chinese",VLOOKUP($J300,Languages!$A$1:$G$5027,5,FALSE),IF(Declaration!$I$4="Japanese",VLOOKUP($J300,Languages!$A$1:$G$5027,6,FALSE),IF(Declaration!$I$4="Portugese",VLOOKUP($J300,Languages!$A$1:$G$5027,7,FALSE)))))))))</f>
        <v>Pornography</v>
      </c>
      <c r="C300" s="113" t="str">
        <f>IF(K300="","",IF(Declaration!$I$4="English",K300,IF(Declaration!$I$4="French",VLOOKUP($K300,Languages!$A$1:$G$5027,2,FALSE),IF(Declaration!$I$4="Spanish",VLOOKUP($K300,Languages!$A$1:$G$5027,3,FALSE),IF(Declaration!$I$4="German",VLOOKUP($K300,Languages!$A$1:$G$5027,4,FALSE),IF(Declaration!$I$4="Chinese",VLOOKUP($K300,Languages!$A$1:$G$5027,5,FALSE),IF(Declaration!$I$4="Japanese",VLOOKUP($K300,Languages!$A$1:$G$5027,6,FALSE),IF(Declaration!$I$4="Portugese",VLOOKUP($K300,Languages!$A$1:$G$5027,7,FALSE)))))))))</f>
        <v>Thailand</v>
      </c>
      <c r="D300" s="224"/>
      <c r="E300" s="224"/>
      <c r="J300" s="231" t="s">
        <v>3184</v>
      </c>
      <c r="K300" s="231" t="s">
        <v>121</v>
      </c>
      <c r="L300" t="str">
        <f t="shared" si="8"/>
        <v>Pornography</v>
      </c>
      <c r="M300" t="str">
        <f t="shared" si="9"/>
        <v>Pornography</v>
      </c>
    </row>
    <row r="301" spans="2:13" x14ac:dyDescent="0.2">
      <c r="B301" s="113" t="str">
        <f>IF(J301="","",IF(Declaration!$I$4="English",J301,IF(Declaration!$I$4="French",VLOOKUP($J301,Languages!$A$1:$G$5027,2,FALSE),IF(Declaration!$I$4="Spanish",VLOOKUP($J301,Languages!$A$1:$G$5027,3,FALSE),IF(Declaration!$I$4="German",VLOOKUP($J301,Languages!$A$1:$G$5027,4,FALSE),IF(Declaration!$I$4="Chinese",VLOOKUP($J301,Languages!$A$1:$G$5027,5,FALSE),IF(Declaration!$I$4="Japanese",VLOOKUP($J301,Languages!$A$1:$G$5027,6,FALSE),IF(Declaration!$I$4="Portugese",VLOOKUP($J301,Languages!$A$1:$G$5027,7,FALSE)))))))))</f>
        <v>Pornography</v>
      </c>
      <c r="C301" s="113" t="str">
        <f>IF(K301="","",IF(Declaration!$I$4="English",K301,IF(Declaration!$I$4="French",VLOOKUP($K301,Languages!$A$1:$G$5027,2,FALSE),IF(Declaration!$I$4="Spanish",VLOOKUP($K301,Languages!$A$1:$G$5027,3,FALSE),IF(Declaration!$I$4="German",VLOOKUP($K301,Languages!$A$1:$G$5027,4,FALSE),IF(Declaration!$I$4="Chinese",VLOOKUP($K301,Languages!$A$1:$G$5027,5,FALSE),IF(Declaration!$I$4="Japanese",VLOOKUP($K301,Languages!$A$1:$G$5027,6,FALSE),IF(Declaration!$I$4="Portugese",VLOOKUP($K301,Languages!$A$1:$G$5027,7,FALSE)))))))))</f>
        <v>Ukraine</v>
      </c>
      <c r="D301" s="224"/>
      <c r="E301" s="224"/>
      <c r="J301" s="231" t="s">
        <v>3184</v>
      </c>
      <c r="K301" s="231" t="s">
        <v>129</v>
      </c>
      <c r="L301" t="str">
        <f t="shared" si="8"/>
        <v>Pornography</v>
      </c>
      <c r="M301" t="str">
        <f t="shared" si="9"/>
        <v>Pornography</v>
      </c>
    </row>
    <row r="302" spans="2:13" x14ac:dyDescent="0.2">
      <c r="B302" s="113" t="str">
        <f>IF(J302="","",IF(Declaration!$I$4="English",J302,IF(Declaration!$I$4="French",VLOOKUP($J302,Languages!$A$1:$G$5027,2,FALSE),IF(Declaration!$I$4="Spanish",VLOOKUP($J302,Languages!$A$1:$G$5027,3,FALSE),IF(Declaration!$I$4="German",VLOOKUP($J302,Languages!$A$1:$G$5027,4,FALSE),IF(Declaration!$I$4="Chinese",VLOOKUP($J302,Languages!$A$1:$G$5027,5,FALSE),IF(Declaration!$I$4="Japanese",VLOOKUP($J302,Languages!$A$1:$G$5027,6,FALSE),IF(Declaration!$I$4="Portugese",VLOOKUP($J302,Languages!$A$1:$G$5027,7,FALSE)))))))))</f>
        <v>Potatoes</v>
      </c>
      <c r="C302" s="113" t="str">
        <f>IF(K302="","",IF(Declaration!$I$4="English",K302,IF(Declaration!$I$4="French",VLOOKUP($K302,Languages!$A$1:$G$5027,2,FALSE),IF(Declaration!$I$4="Spanish",VLOOKUP($K302,Languages!$A$1:$G$5027,3,FALSE),IF(Declaration!$I$4="German",VLOOKUP($K302,Languages!$A$1:$G$5027,4,FALSE),IF(Declaration!$I$4="Chinese",VLOOKUP($K302,Languages!$A$1:$G$5027,5,FALSE),IF(Declaration!$I$4="Japanese",VLOOKUP($K302,Languages!$A$1:$G$5027,6,FALSE),IF(Declaration!$I$4="Portugese",VLOOKUP($K302,Languages!$A$1:$G$5027,7,FALSE)))))))))</f>
        <v>Lebanon</v>
      </c>
      <c r="D302" s="224"/>
      <c r="E302" s="224"/>
      <c r="J302" s="231" t="s">
        <v>3077</v>
      </c>
      <c r="K302" s="231" t="s">
        <v>74</v>
      </c>
      <c r="L302" t="str">
        <f t="shared" si="8"/>
        <v>Potatoes</v>
      </c>
      <c r="M302" t="str">
        <f t="shared" si="9"/>
        <v>Potatoes</v>
      </c>
    </row>
    <row r="303" spans="2:13" x14ac:dyDescent="0.2">
      <c r="B303" s="113" t="str">
        <f>IF(J303="","",IF(Declaration!$I$4="English",J303,IF(Declaration!$I$4="French",VLOOKUP($J303,Languages!$A$1:$G$5027,2,FALSE),IF(Declaration!$I$4="Spanish",VLOOKUP($J303,Languages!$A$1:$G$5027,3,FALSE),IF(Declaration!$I$4="German",VLOOKUP($J303,Languages!$A$1:$G$5027,4,FALSE),IF(Declaration!$I$4="Chinese",VLOOKUP($J303,Languages!$A$1:$G$5027,5,FALSE),IF(Declaration!$I$4="Japanese",VLOOKUP($J303,Languages!$A$1:$G$5027,6,FALSE),IF(Declaration!$I$4="Portugese",VLOOKUP($J303,Languages!$A$1:$G$5027,7,FALSE)))))))))</f>
        <v>Poultry</v>
      </c>
      <c r="C303" s="113" t="str">
        <f>IF(K303="","",IF(Declaration!$I$4="English",K303,IF(Declaration!$I$4="French",VLOOKUP($K303,Languages!$A$1:$G$5027,2,FALSE),IF(Declaration!$I$4="Spanish",VLOOKUP($K303,Languages!$A$1:$G$5027,3,FALSE),IF(Declaration!$I$4="German",VLOOKUP($K303,Languages!$A$1:$G$5027,4,FALSE),IF(Declaration!$I$4="Chinese",VLOOKUP($K303,Languages!$A$1:$G$5027,5,FALSE),IF(Declaration!$I$4="Japanese",VLOOKUP($K303,Languages!$A$1:$G$5027,6,FALSE),IF(Declaration!$I$4="Portugese",VLOOKUP($K303,Languages!$A$1:$G$5027,7,FALSE)))))))))</f>
        <v>Bangladesh</v>
      </c>
      <c r="D303" s="224"/>
      <c r="E303" s="224"/>
      <c r="J303" s="231" t="s">
        <v>3078</v>
      </c>
      <c r="K303" s="231" t="s">
        <v>24</v>
      </c>
      <c r="L303" t="str">
        <f t="shared" si="8"/>
        <v>Poultry</v>
      </c>
      <c r="M303" t="str">
        <f t="shared" si="9"/>
        <v>Poultry</v>
      </c>
    </row>
    <row r="304" spans="2:13" x14ac:dyDescent="0.2">
      <c r="B304" s="113" t="str">
        <f>IF(J304="","",IF(Declaration!$I$4="English",J304,IF(Declaration!$I$4="French",VLOOKUP($J304,Languages!$A$1:$G$5027,2,FALSE),IF(Declaration!$I$4="Spanish",VLOOKUP($J304,Languages!$A$1:$G$5027,3,FALSE),IF(Declaration!$I$4="German",VLOOKUP($J304,Languages!$A$1:$G$5027,4,FALSE),IF(Declaration!$I$4="Chinese",VLOOKUP($J304,Languages!$A$1:$G$5027,5,FALSE),IF(Declaration!$I$4="Japanese",VLOOKUP($J304,Languages!$A$1:$G$5027,6,FALSE),IF(Declaration!$I$4="Portugese",VLOOKUP($J304,Languages!$A$1:$G$5027,7,FALSE)))))))))</f>
        <v>Poultry</v>
      </c>
      <c r="C304" s="113" t="str">
        <f>IF(K304="","",IF(Declaration!$I$4="English",K304,IF(Declaration!$I$4="French",VLOOKUP($K304,Languages!$A$1:$G$5027,2,FALSE),IF(Declaration!$I$4="Spanish",VLOOKUP($K304,Languages!$A$1:$G$5027,3,FALSE),IF(Declaration!$I$4="German",VLOOKUP($K304,Languages!$A$1:$G$5027,4,FALSE),IF(Declaration!$I$4="Chinese",VLOOKUP($K304,Languages!$A$1:$G$5027,5,FALSE),IF(Declaration!$I$4="Japanese",VLOOKUP($K304,Languages!$A$1:$G$5027,6,FALSE),IF(Declaration!$I$4="Portugese",VLOOKUP($K304,Languages!$A$1:$G$5027,7,FALSE)))))))))</f>
        <v>Brazil</v>
      </c>
      <c r="D304" s="224"/>
      <c r="E304" s="224"/>
      <c r="J304" s="231" t="s">
        <v>3078</v>
      </c>
      <c r="K304" s="231" t="s">
        <v>31</v>
      </c>
      <c r="L304" t="str">
        <f t="shared" si="8"/>
        <v>Poultry</v>
      </c>
      <c r="M304" t="str">
        <f t="shared" si="9"/>
        <v>Poultry</v>
      </c>
    </row>
    <row r="305" spans="2:13" x14ac:dyDescent="0.2">
      <c r="B305" s="113" t="str">
        <f>IF(J305="","",IF(Declaration!$I$4="English",J305,IF(Declaration!$I$4="French",VLOOKUP($J305,Languages!$A$1:$G$5027,2,FALSE),IF(Declaration!$I$4="Spanish",VLOOKUP($J305,Languages!$A$1:$G$5027,3,FALSE),IF(Declaration!$I$4="German",VLOOKUP($J305,Languages!$A$1:$G$5027,4,FALSE),IF(Declaration!$I$4="Chinese",VLOOKUP($J305,Languages!$A$1:$G$5027,5,FALSE),IF(Declaration!$I$4="Japanese",VLOOKUP($J305,Languages!$A$1:$G$5027,6,FALSE),IF(Declaration!$I$4="Portugese",VLOOKUP($J305,Languages!$A$1:$G$5027,7,FALSE)))))))))</f>
        <v>Poultry</v>
      </c>
      <c r="C305" s="113" t="str">
        <f>IF(K305="","",IF(Declaration!$I$4="English",K305,IF(Declaration!$I$4="French",VLOOKUP($K305,Languages!$A$1:$G$5027,2,FALSE),IF(Declaration!$I$4="Spanish",VLOOKUP($K305,Languages!$A$1:$G$5027,3,FALSE),IF(Declaration!$I$4="German",VLOOKUP($K305,Languages!$A$1:$G$5027,4,FALSE),IF(Declaration!$I$4="Chinese",VLOOKUP($K305,Languages!$A$1:$G$5027,5,FALSE),IF(Declaration!$I$4="Japanese",VLOOKUP($K305,Languages!$A$1:$G$5027,6,FALSE),IF(Declaration!$I$4="Portugese",VLOOKUP($K305,Languages!$A$1:$G$5027,7,FALSE)))))))))</f>
        <v>Paraguay</v>
      </c>
      <c r="D305" s="224"/>
      <c r="E305" s="224"/>
      <c r="J305" s="231" t="s">
        <v>3078</v>
      </c>
      <c r="K305" s="231" t="s">
        <v>103</v>
      </c>
      <c r="L305" t="str">
        <f t="shared" si="8"/>
        <v>Poultry</v>
      </c>
      <c r="M305" t="str">
        <f t="shared" si="9"/>
        <v>Poultry</v>
      </c>
    </row>
    <row r="306" spans="2:13" x14ac:dyDescent="0.2">
      <c r="B306" s="113" t="str">
        <f>IF(J306="","",IF(Declaration!$I$4="English",J306,IF(Declaration!$I$4="French",VLOOKUP($J306,Languages!$A$1:$G$5027,2,FALSE),IF(Declaration!$I$4="Spanish",VLOOKUP($J306,Languages!$A$1:$G$5027,3,FALSE),IF(Declaration!$I$4="German",VLOOKUP($J306,Languages!$A$1:$G$5027,4,FALSE),IF(Declaration!$I$4="Chinese",VLOOKUP($J306,Languages!$A$1:$G$5027,5,FALSE),IF(Declaration!$I$4="Japanese",VLOOKUP($J306,Languages!$A$1:$G$5027,6,FALSE),IF(Declaration!$I$4="Portugese",VLOOKUP($J306,Languages!$A$1:$G$5027,7,FALSE)))))))))</f>
        <v>Pulses (legumes)</v>
      </c>
      <c r="C306" s="113" t="str">
        <f>IF(K306="","",IF(Declaration!$I$4="English",K306,IF(Declaration!$I$4="French",VLOOKUP($K306,Languages!$A$1:$G$5027,2,FALSE),IF(Declaration!$I$4="Spanish",VLOOKUP($K306,Languages!$A$1:$G$5027,3,FALSE),IF(Declaration!$I$4="German",VLOOKUP($K306,Languages!$A$1:$G$5027,4,FALSE),IF(Declaration!$I$4="Chinese",VLOOKUP($K306,Languages!$A$1:$G$5027,5,FALSE),IF(Declaration!$I$4="Japanese",VLOOKUP($K306,Languages!$A$1:$G$5027,6,FALSE),IF(Declaration!$I$4="Portugese",VLOOKUP($K306,Languages!$A$1:$G$5027,7,FALSE)))))))))</f>
        <v>Turkey</v>
      </c>
      <c r="D306" s="224"/>
      <c r="E306" s="224"/>
      <c r="J306" s="231" t="s">
        <v>3079</v>
      </c>
      <c r="K306" s="231" t="s">
        <v>126</v>
      </c>
      <c r="L306" t="str">
        <f t="shared" si="8"/>
        <v>Pulses (legumes)</v>
      </c>
      <c r="M306" t="str">
        <f t="shared" si="9"/>
        <v>Pulses (legumes)</v>
      </c>
    </row>
    <row r="307" spans="2:13" x14ac:dyDescent="0.2">
      <c r="B307" s="113" t="str">
        <f>IF(J307="","",IF(Declaration!$I$4="English",J307,IF(Declaration!$I$4="French",VLOOKUP($J307,Languages!$A$1:$G$5027,2,FALSE),IF(Declaration!$I$4="Spanish",VLOOKUP($J307,Languages!$A$1:$G$5027,3,FALSE),IF(Declaration!$I$4="German",VLOOKUP($J307,Languages!$A$1:$G$5027,4,FALSE),IF(Declaration!$I$4="Chinese",VLOOKUP($J307,Languages!$A$1:$G$5027,5,FALSE),IF(Declaration!$I$4="Japanese",VLOOKUP($J307,Languages!$A$1:$G$5027,6,FALSE),IF(Declaration!$I$4="Portugese",VLOOKUP($J307,Languages!$A$1:$G$5027,7,FALSE)))))))))</f>
        <v>Pyrotechnics</v>
      </c>
      <c r="C307" s="113" t="str">
        <f>IF(K307="","",IF(Declaration!$I$4="English",K307,IF(Declaration!$I$4="French",VLOOKUP($K307,Languages!$A$1:$G$5027,2,FALSE),IF(Declaration!$I$4="Spanish",VLOOKUP($K307,Languages!$A$1:$G$5027,3,FALSE),IF(Declaration!$I$4="German",VLOOKUP($K307,Languages!$A$1:$G$5027,4,FALSE),IF(Declaration!$I$4="Chinese",VLOOKUP($K307,Languages!$A$1:$G$5027,5,FALSE),IF(Declaration!$I$4="Japanese",VLOOKUP($K307,Languages!$A$1:$G$5027,6,FALSE),IF(Declaration!$I$4="Portugese",VLOOKUP($K307,Languages!$A$1:$G$5027,7,FALSE)))))))))</f>
        <v>Philippines</v>
      </c>
      <c r="D307" s="224"/>
      <c r="E307" s="224"/>
      <c r="J307" s="231" t="s">
        <v>3137</v>
      </c>
      <c r="K307" s="231" t="s">
        <v>2462</v>
      </c>
      <c r="L307" t="str">
        <f t="shared" si="8"/>
        <v>Pyrotechnics</v>
      </c>
      <c r="M307" t="str">
        <f t="shared" si="9"/>
        <v>Pyrotechnics</v>
      </c>
    </row>
    <row r="308" spans="2:13" x14ac:dyDescent="0.2">
      <c r="B308" s="113" t="str">
        <f>IF(J308="","",IF(Declaration!$I$4="English",J308,IF(Declaration!$I$4="French",VLOOKUP($J308,Languages!$A$1:$G$5027,2,FALSE),IF(Declaration!$I$4="Spanish",VLOOKUP($J308,Languages!$A$1:$G$5027,3,FALSE),IF(Declaration!$I$4="German",VLOOKUP($J308,Languages!$A$1:$G$5027,4,FALSE),IF(Declaration!$I$4="Chinese",VLOOKUP($J308,Languages!$A$1:$G$5027,5,FALSE),IF(Declaration!$I$4="Japanese",VLOOKUP($J308,Languages!$A$1:$G$5027,6,FALSE),IF(Declaration!$I$4="Portugese",VLOOKUP($J308,Languages!$A$1:$G$5027,7,FALSE)))))))))</f>
        <v>Rice</v>
      </c>
      <c r="C308" s="113" t="str">
        <f>IF(K308="","",IF(Declaration!$I$4="English",K308,IF(Declaration!$I$4="French",VLOOKUP($K308,Languages!$A$1:$G$5027,2,FALSE),IF(Declaration!$I$4="Spanish",VLOOKUP($K308,Languages!$A$1:$G$5027,3,FALSE),IF(Declaration!$I$4="German",VLOOKUP($K308,Languages!$A$1:$G$5027,4,FALSE),IF(Declaration!$I$4="Chinese",VLOOKUP($K308,Languages!$A$1:$G$5027,5,FALSE),IF(Declaration!$I$4="Japanese",VLOOKUP($K308,Languages!$A$1:$G$5027,6,FALSE),IF(Declaration!$I$4="Portugese",VLOOKUP($K308,Languages!$A$1:$G$5027,7,FALSE)))))))))</f>
        <v>Brazil</v>
      </c>
      <c r="D308" s="224"/>
      <c r="E308" s="224"/>
      <c r="J308" s="231" t="s">
        <v>3080</v>
      </c>
      <c r="K308" s="231" t="s">
        <v>31</v>
      </c>
      <c r="L308" t="str">
        <f t="shared" si="8"/>
        <v>Rice</v>
      </c>
      <c r="M308" t="str">
        <f t="shared" si="9"/>
        <v>Rice</v>
      </c>
    </row>
    <row r="309" spans="2:13" x14ac:dyDescent="0.2">
      <c r="B309" s="113" t="str">
        <f>IF(J309="","",IF(Declaration!$I$4="English",J309,IF(Declaration!$I$4="French",VLOOKUP($J309,Languages!$A$1:$G$5027,2,FALSE),IF(Declaration!$I$4="Spanish",VLOOKUP($J309,Languages!$A$1:$G$5027,3,FALSE),IF(Declaration!$I$4="German",VLOOKUP($J309,Languages!$A$1:$G$5027,4,FALSE),IF(Declaration!$I$4="Chinese",VLOOKUP($J309,Languages!$A$1:$G$5027,5,FALSE),IF(Declaration!$I$4="Japanese",VLOOKUP($J309,Languages!$A$1:$G$5027,6,FALSE),IF(Declaration!$I$4="Portugese",VLOOKUP($J309,Languages!$A$1:$G$5027,7,FALSE)))))))))</f>
        <v>Rice</v>
      </c>
      <c r="C309" s="113" t="str">
        <f>IF(K309="","",IF(Declaration!$I$4="English",K309,IF(Declaration!$I$4="French",VLOOKUP($K309,Languages!$A$1:$G$5027,2,FALSE),IF(Declaration!$I$4="Spanish",VLOOKUP($K309,Languages!$A$1:$G$5027,3,FALSE),IF(Declaration!$I$4="German",VLOOKUP($K309,Languages!$A$1:$G$5027,4,FALSE),IF(Declaration!$I$4="Chinese",VLOOKUP($K309,Languages!$A$1:$G$5027,5,FALSE),IF(Declaration!$I$4="Japanese",VLOOKUP($K309,Languages!$A$1:$G$5027,6,FALSE),IF(Declaration!$I$4="Portugese",VLOOKUP($K309,Languages!$A$1:$G$5027,7,FALSE)))))))))</f>
        <v>Burma</v>
      </c>
      <c r="D309" s="224"/>
      <c r="E309" s="224"/>
      <c r="J309" s="231" t="s">
        <v>3080</v>
      </c>
      <c r="K309" s="231" t="s">
        <v>3202</v>
      </c>
      <c r="L309" t="str">
        <f t="shared" si="8"/>
        <v>Rice</v>
      </c>
      <c r="M309" t="str">
        <f t="shared" si="9"/>
        <v>Rice</v>
      </c>
    </row>
    <row r="310" spans="2:13" x14ac:dyDescent="0.2">
      <c r="B310" s="113" t="str">
        <f>IF(J310="","",IF(Declaration!$I$4="English",J310,IF(Declaration!$I$4="French",VLOOKUP($J310,Languages!$A$1:$G$5027,2,FALSE),IF(Declaration!$I$4="Spanish",VLOOKUP($J310,Languages!$A$1:$G$5027,3,FALSE),IF(Declaration!$I$4="German",VLOOKUP($J310,Languages!$A$1:$G$5027,4,FALSE),IF(Declaration!$I$4="Chinese",VLOOKUP($J310,Languages!$A$1:$G$5027,5,FALSE),IF(Declaration!$I$4="Japanese",VLOOKUP($J310,Languages!$A$1:$G$5027,6,FALSE),IF(Declaration!$I$4="Portugese",VLOOKUP($J310,Languages!$A$1:$G$5027,7,FALSE)))))))))</f>
        <v>Rice</v>
      </c>
      <c r="C310" s="113" t="str">
        <f>IF(K310="","",IF(Declaration!$I$4="English",K310,IF(Declaration!$I$4="French",VLOOKUP($K310,Languages!$A$1:$G$5027,2,FALSE),IF(Declaration!$I$4="Spanish",VLOOKUP($K310,Languages!$A$1:$G$5027,3,FALSE),IF(Declaration!$I$4="German",VLOOKUP($K310,Languages!$A$1:$G$5027,4,FALSE),IF(Declaration!$I$4="Chinese",VLOOKUP($K310,Languages!$A$1:$G$5027,5,FALSE),IF(Declaration!$I$4="Japanese",VLOOKUP($K310,Languages!$A$1:$G$5027,6,FALSE),IF(Declaration!$I$4="Portugese",VLOOKUP($K310,Languages!$A$1:$G$5027,7,FALSE)))))))))</f>
        <v>Dominican Republic</v>
      </c>
      <c r="D310" s="224"/>
      <c r="E310" s="224"/>
      <c r="J310" s="231" t="s">
        <v>3080</v>
      </c>
      <c r="K310" s="231" t="s">
        <v>46</v>
      </c>
      <c r="L310" t="str">
        <f t="shared" si="8"/>
        <v>Rice</v>
      </c>
      <c r="M310" t="str">
        <f t="shared" si="9"/>
        <v>Rice</v>
      </c>
    </row>
    <row r="311" spans="2:13" x14ac:dyDescent="0.2">
      <c r="B311" s="113" t="str">
        <f>IF(J311="","",IF(Declaration!$I$4="English",J311,IF(Declaration!$I$4="French",VLOOKUP($J311,Languages!$A$1:$G$5027,2,FALSE),IF(Declaration!$I$4="Spanish",VLOOKUP($J311,Languages!$A$1:$G$5027,3,FALSE),IF(Declaration!$I$4="German",VLOOKUP($J311,Languages!$A$1:$G$5027,4,FALSE),IF(Declaration!$I$4="Chinese",VLOOKUP($J311,Languages!$A$1:$G$5027,5,FALSE),IF(Declaration!$I$4="Japanese",VLOOKUP($J311,Languages!$A$1:$G$5027,6,FALSE),IF(Declaration!$I$4="Portugese",VLOOKUP($J311,Languages!$A$1:$G$5027,7,FALSE)))))))))</f>
        <v>Rice</v>
      </c>
      <c r="C311" s="113" t="str">
        <f>IF(K311="","",IF(Declaration!$I$4="English",K311,IF(Declaration!$I$4="French",VLOOKUP($K311,Languages!$A$1:$G$5027,2,FALSE),IF(Declaration!$I$4="Spanish",VLOOKUP($K311,Languages!$A$1:$G$5027,3,FALSE),IF(Declaration!$I$4="German",VLOOKUP($K311,Languages!$A$1:$G$5027,4,FALSE),IF(Declaration!$I$4="Chinese",VLOOKUP($K311,Languages!$A$1:$G$5027,5,FALSE),IF(Declaration!$I$4="Japanese",VLOOKUP($K311,Languages!$A$1:$G$5027,6,FALSE),IF(Declaration!$I$4="Portugese",VLOOKUP($K311,Languages!$A$1:$G$5027,7,FALSE)))))))))</f>
        <v>India</v>
      </c>
      <c r="D311" s="224"/>
      <c r="E311" s="224"/>
      <c r="J311" s="231" t="s">
        <v>3080</v>
      </c>
      <c r="K311" s="231" t="s">
        <v>64</v>
      </c>
      <c r="L311" t="str">
        <f t="shared" si="8"/>
        <v>Rice</v>
      </c>
      <c r="M311" t="str">
        <f t="shared" si="9"/>
        <v>Rice</v>
      </c>
    </row>
    <row r="312" spans="2:13" x14ac:dyDescent="0.2">
      <c r="B312" s="113" t="str">
        <f>IF(J312="","",IF(Declaration!$I$4="English",J312,IF(Declaration!$I$4="French",VLOOKUP($J312,Languages!$A$1:$G$5027,2,FALSE),IF(Declaration!$I$4="Spanish",VLOOKUP($J312,Languages!$A$1:$G$5027,3,FALSE),IF(Declaration!$I$4="German",VLOOKUP($J312,Languages!$A$1:$G$5027,4,FALSE),IF(Declaration!$I$4="Chinese",VLOOKUP($J312,Languages!$A$1:$G$5027,5,FALSE),IF(Declaration!$I$4="Japanese",VLOOKUP($J312,Languages!$A$1:$G$5027,6,FALSE),IF(Declaration!$I$4="Portugese",VLOOKUP($J312,Languages!$A$1:$G$5027,7,FALSE)))))))))</f>
        <v>Rice</v>
      </c>
      <c r="C312" s="113" t="str">
        <f>IF(K312="","",IF(Declaration!$I$4="English",K312,IF(Declaration!$I$4="French",VLOOKUP($K312,Languages!$A$1:$G$5027,2,FALSE),IF(Declaration!$I$4="Spanish",VLOOKUP($K312,Languages!$A$1:$G$5027,3,FALSE),IF(Declaration!$I$4="German",VLOOKUP($K312,Languages!$A$1:$G$5027,4,FALSE),IF(Declaration!$I$4="Chinese",VLOOKUP($K312,Languages!$A$1:$G$5027,5,FALSE),IF(Declaration!$I$4="Japanese",VLOOKUP($K312,Languages!$A$1:$G$5027,6,FALSE),IF(Declaration!$I$4="Portugese",VLOOKUP($K312,Languages!$A$1:$G$5027,7,FALSE)))))))))</f>
        <v>Kenya</v>
      </c>
      <c r="D312" s="224"/>
      <c r="E312" s="224"/>
      <c r="J312" s="231" t="s">
        <v>3080</v>
      </c>
      <c r="K312" s="231" t="s">
        <v>70</v>
      </c>
      <c r="L312" t="str">
        <f t="shared" si="8"/>
        <v>Rice</v>
      </c>
      <c r="M312" t="str">
        <f t="shared" si="9"/>
        <v>Rice</v>
      </c>
    </row>
    <row r="313" spans="2:13" x14ac:dyDescent="0.2">
      <c r="B313" s="113" t="str">
        <f>IF(J313="","",IF(Declaration!$I$4="English",J313,IF(Declaration!$I$4="French",VLOOKUP($J313,Languages!$A$1:$G$5027,2,FALSE),IF(Declaration!$I$4="Spanish",VLOOKUP($J313,Languages!$A$1:$G$5027,3,FALSE),IF(Declaration!$I$4="German",VLOOKUP($J313,Languages!$A$1:$G$5027,4,FALSE),IF(Declaration!$I$4="Chinese",VLOOKUP($J313,Languages!$A$1:$G$5027,5,FALSE),IF(Declaration!$I$4="Japanese",VLOOKUP($J313,Languages!$A$1:$G$5027,6,FALSE),IF(Declaration!$I$4="Portugese",VLOOKUP($J313,Languages!$A$1:$G$5027,7,FALSE)))))))))</f>
        <v>Rice</v>
      </c>
      <c r="C313" s="113" t="str">
        <f>IF(K313="","",IF(Declaration!$I$4="English",K313,IF(Declaration!$I$4="French",VLOOKUP($K313,Languages!$A$1:$G$5027,2,FALSE),IF(Declaration!$I$4="Spanish",VLOOKUP($K313,Languages!$A$1:$G$5027,3,FALSE),IF(Declaration!$I$4="German",VLOOKUP($K313,Languages!$A$1:$G$5027,4,FALSE),IF(Declaration!$I$4="Chinese",VLOOKUP($K313,Languages!$A$1:$G$5027,5,FALSE),IF(Declaration!$I$4="Japanese",VLOOKUP($K313,Languages!$A$1:$G$5027,6,FALSE),IF(Declaration!$I$4="Portugese",VLOOKUP($K313,Languages!$A$1:$G$5027,7,FALSE)))))))))</f>
        <v>Mali</v>
      </c>
      <c r="D313" s="224"/>
      <c r="E313" s="224"/>
      <c r="J313" s="231" t="s">
        <v>3080</v>
      </c>
      <c r="K313" s="231" t="s">
        <v>83</v>
      </c>
      <c r="L313" t="str">
        <f t="shared" si="8"/>
        <v>Rice</v>
      </c>
      <c r="M313" t="str">
        <f t="shared" si="9"/>
        <v>Rice</v>
      </c>
    </row>
    <row r="314" spans="2:13" x14ac:dyDescent="0.2">
      <c r="B314" s="113" t="str">
        <f>IF(J314="","",IF(Declaration!$I$4="English",J314,IF(Declaration!$I$4="French",VLOOKUP($J314,Languages!$A$1:$G$5027,2,FALSE),IF(Declaration!$I$4="Spanish",VLOOKUP($J314,Languages!$A$1:$G$5027,3,FALSE),IF(Declaration!$I$4="German",VLOOKUP($J314,Languages!$A$1:$G$5027,4,FALSE),IF(Declaration!$I$4="Chinese",VLOOKUP($J314,Languages!$A$1:$G$5027,5,FALSE),IF(Declaration!$I$4="Japanese",VLOOKUP($J314,Languages!$A$1:$G$5027,6,FALSE),IF(Declaration!$I$4="Portugese",VLOOKUP($J314,Languages!$A$1:$G$5027,7,FALSE)))))))))</f>
        <v>Rice</v>
      </c>
      <c r="C314" s="113" t="str">
        <f>IF(K314="","",IF(Declaration!$I$4="English",K314,IF(Declaration!$I$4="French",VLOOKUP($K314,Languages!$A$1:$G$5027,2,FALSE),IF(Declaration!$I$4="Spanish",VLOOKUP($K314,Languages!$A$1:$G$5027,3,FALSE),IF(Declaration!$I$4="German",VLOOKUP($K314,Languages!$A$1:$G$5027,4,FALSE),IF(Declaration!$I$4="Chinese",VLOOKUP($K314,Languages!$A$1:$G$5027,5,FALSE),IF(Declaration!$I$4="Japanese",VLOOKUP($K314,Languages!$A$1:$G$5027,6,FALSE),IF(Declaration!$I$4="Portugese",VLOOKUP($K314,Languages!$A$1:$G$5027,7,FALSE)))))))))</f>
        <v>Philippines</v>
      </c>
      <c r="D314" s="224"/>
      <c r="E314" s="224"/>
      <c r="J314" s="231" t="s">
        <v>3080</v>
      </c>
      <c r="K314" s="231" t="s">
        <v>2462</v>
      </c>
      <c r="L314" t="str">
        <f t="shared" si="8"/>
        <v>Rice</v>
      </c>
      <c r="M314" t="str">
        <f t="shared" si="9"/>
        <v>Rice</v>
      </c>
    </row>
    <row r="315" spans="2:13" x14ac:dyDescent="0.2">
      <c r="B315" s="113" t="str">
        <f>IF(J315="","",IF(Declaration!$I$4="English",J315,IF(Declaration!$I$4="French",VLOOKUP($J315,Languages!$A$1:$G$5027,2,FALSE),IF(Declaration!$I$4="Spanish",VLOOKUP($J315,Languages!$A$1:$G$5027,3,FALSE),IF(Declaration!$I$4="German",VLOOKUP($J315,Languages!$A$1:$G$5027,4,FALSE),IF(Declaration!$I$4="Chinese",VLOOKUP($J315,Languages!$A$1:$G$5027,5,FALSE),IF(Declaration!$I$4="Japanese",VLOOKUP($J315,Languages!$A$1:$G$5027,6,FALSE),IF(Declaration!$I$4="Portugese",VLOOKUP($J315,Languages!$A$1:$G$5027,7,FALSE)))))))))</f>
        <v>Rice</v>
      </c>
      <c r="C315" s="113" t="str">
        <f>IF(K315="","",IF(Declaration!$I$4="English",K315,IF(Declaration!$I$4="French",VLOOKUP($K315,Languages!$A$1:$G$5027,2,FALSE),IF(Declaration!$I$4="Spanish",VLOOKUP($K315,Languages!$A$1:$G$5027,3,FALSE),IF(Declaration!$I$4="German",VLOOKUP($K315,Languages!$A$1:$G$5027,4,FALSE),IF(Declaration!$I$4="Chinese",VLOOKUP($K315,Languages!$A$1:$G$5027,5,FALSE),IF(Declaration!$I$4="Japanese",VLOOKUP($K315,Languages!$A$1:$G$5027,6,FALSE),IF(Declaration!$I$4="Portugese",VLOOKUP($K315,Languages!$A$1:$G$5027,7,FALSE)))))))))</f>
        <v>Uganda</v>
      </c>
      <c r="D315" s="224"/>
      <c r="E315" s="224"/>
      <c r="J315" s="231" t="s">
        <v>3080</v>
      </c>
      <c r="K315" s="231" t="s">
        <v>128</v>
      </c>
      <c r="L315" t="str">
        <f t="shared" si="8"/>
        <v>Rice</v>
      </c>
      <c r="M315" t="str">
        <f t="shared" si="9"/>
        <v>Rice</v>
      </c>
    </row>
    <row r="316" spans="2:13" x14ac:dyDescent="0.2">
      <c r="B316" s="113" t="str">
        <f>IF(J316="","",IF(Declaration!$I$4="English",J316,IF(Declaration!$I$4="French",VLOOKUP($J316,Languages!$A$1:$G$5027,2,FALSE),IF(Declaration!$I$4="Spanish",VLOOKUP($J316,Languages!$A$1:$G$5027,3,FALSE),IF(Declaration!$I$4="German",VLOOKUP($J316,Languages!$A$1:$G$5027,4,FALSE),IF(Declaration!$I$4="Chinese",VLOOKUP($J316,Languages!$A$1:$G$5027,5,FALSE),IF(Declaration!$I$4="Japanese",VLOOKUP($J316,Languages!$A$1:$G$5027,6,FALSE),IF(Declaration!$I$4="Portugese",VLOOKUP($J316,Languages!$A$1:$G$5027,7,FALSE)))))))))</f>
        <v>Rice</v>
      </c>
      <c r="C316" s="113" t="str">
        <f>IF(K316="","",IF(Declaration!$I$4="English",K316,IF(Declaration!$I$4="French",VLOOKUP($K316,Languages!$A$1:$G$5027,2,FALSE),IF(Declaration!$I$4="Spanish",VLOOKUP($K316,Languages!$A$1:$G$5027,3,FALSE),IF(Declaration!$I$4="German",VLOOKUP($K316,Languages!$A$1:$G$5027,4,FALSE),IF(Declaration!$I$4="Chinese",VLOOKUP($K316,Languages!$A$1:$G$5027,5,FALSE),IF(Declaration!$I$4="Japanese",VLOOKUP($K316,Languages!$A$1:$G$5027,6,FALSE),IF(Declaration!$I$4="Portugese",VLOOKUP($K316,Languages!$A$1:$G$5027,7,FALSE)))))))))</f>
        <v>Vietnam</v>
      </c>
      <c r="D316" s="224"/>
      <c r="E316" s="224"/>
      <c r="J316" s="231" t="s">
        <v>3080</v>
      </c>
      <c r="K316" s="231" t="s">
        <v>133</v>
      </c>
      <c r="L316" t="str">
        <f t="shared" si="8"/>
        <v>Rice</v>
      </c>
      <c r="M316" t="str">
        <f t="shared" si="9"/>
        <v>Rice</v>
      </c>
    </row>
    <row r="317" spans="2:13" x14ac:dyDescent="0.2">
      <c r="B317" s="113" t="str">
        <f>IF(J317="","",IF(Declaration!$I$4="English",J317,IF(Declaration!$I$4="French",VLOOKUP($J317,Languages!$A$1:$G$5027,2,FALSE),IF(Declaration!$I$4="Spanish",VLOOKUP($J317,Languages!$A$1:$G$5027,3,FALSE),IF(Declaration!$I$4="German",VLOOKUP($J317,Languages!$A$1:$G$5027,4,FALSE),IF(Declaration!$I$4="Chinese",VLOOKUP($J317,Languages!$A$1:$G$5027,5,FALSE),IF(Declaration!$I$4="Japanese",VLOOKUP($J317,Languages!$A$1:$G$5027,6,FALSE),IF(Declaration!$I$4="Portugese",VLOOKUP($J317,Languages!$A$1:$G$5027,7,FALSE)))))))))</f>
        <v>Rubber</v>
      </c>
      <c r="C317" s="113" t="str">
        <f>IF(K317="","",IF(Declaration!$I$4="English",K317,IF(Declaration!$I$4="French",VLOOKUP($K317,Languages!$A$1:$G$5027,2,FALSE),IF(Declaration!$I$4="Spanish",VLOOKUP($K317,Languages!$A$1:$G$5027,3,FALSE),IF(Declaration!$I$4="German",VLOOKUP($K317,Languages!$A$1:$G$5027,4,FALSE),IF(Declaration!$I$4="Chinese",VLOOKUP($K317,Languages!$A$1:$G$5027,5,FALSE),IF(Declaration!$I$4="Japanese",VLOOKUP($K317,Languages!$A$1:$G$5027,6,FALSE),IF(Declaration!$I$4="Portugese",VLOOKUP($K317,Languages!$A$1:$G$5027,7,FALSE)))))))))</f>
        <v>Burma</v>
      </c>
      <c r="D317" s="224"/>
      <c r="E317" s="224"/>
      <c r="J317" s="231" t="s">
        <v>3081</v>
      </c>
      <c r="K317" s="231" t="s">
        <v>3202</v>
      </c>
      <c r="L317" t="str">
        <f t="shared" si="8"/>
        <v>Rubber</v>
      </c>
      <c r="M317" t="str">
        <f t="shared" si="9"/>
        <v>Rubber</v>
      </c>
    </row>
    <row r="318" spans="2:13" x14ac:dyDescent="0.2">
      <c r="B318" s="113" t="str">
        <f>IF(J318="","",IF(Declaration!$I$4="English",J318,IF(Declaration!$I$4="French",VLOOKUP($J318,Languages!$A$1:$G$5027,2,FALSE),IF(Declaration!$I$4="Spanish",VLOOKUP($J318,Languages!$A$1:$G$5027,3,FALSE),IF(Declaration!$I$4="German",VLOOKUP($J318,Languages!$A$1:$G$5027,4,FALSE),IF(Declaration!$I$4="Chinese",VLOOKUP($J318,Languages!$A$1:$G$5027,5,FALSE),IF(Declaration!$I$4="Japanese",VLOOKUP($J318,Languages!$A$1:$G$5027,6,FALSE),IF(Declaration!$I$4="Portugese",VLOOKUP($J318,Languages!$A$1:$G$5027,7,FALSE)))))))))</f>
        <v>Rubber</v>
      </c>
      <c r="C318" s="113" t="str">
        <f>IF(K318="","",IF(Declaration!$I$4="English",K318,IF(Declaration!$I$4="French",VLOOKUP($K318,Languages!$A$1:$G$5027,2,FALSE),IF(Declaration!$I$4="Spanish",VLOOKUP($K318,Languages!$A$1:$G$5027,3,FALSE),IF(Declaration!$I$4="German",VLOOKUP($K318,Languages!$A$1:$G$5027,4,FALSE),IF(Declaration!$I$4="Chinese",VLOOKUP($K318,Languages!$A$1:$G$5027,5,FALSE),IF(Declaration!$I$4="Japanese",VLOOKUP($K318,Languages!$A$1:$G$5027,6,FALSE),IF(Declaration!$I$4="Portugese",VLOOKUP($K318,Languages!$A$1:$G$5027,7,FALSE)))))))))</f>
        <v>Cambodia</v>
      </c>
      <c r="D318" s="224"/>
      <c r="E318" s="224"/>
      <c r="J318" s="231" t="s">
        <v>3081</v>
      </c>
      <c r="K318" s="231" t="s">
        <v>36</v>
      </c>
      <c r="L318" t="str">
        <f t="shared" si="8"/>
        <v>Rubber</v>
      </c>
      <c r="M318" t="str">
        <f t="shared" si="9"/>
        <v>Rubber</v>
      </c>
    </row>
    <row r="319" spans="2:13" x14ac:dyDescent="0.2">
      <c r="B319" s="113" t="str">
        <f>IF(J319="","",IF(Declaration!$I$4="English",J319,IF(Declaration!$I$4="French",VLOOKUP($J319,Languages!$A$1:$G$5027,2,FALSE),IF(Declaration!$I$4="Spanish",VLOOKUP($J319,Languages!$A$1:$G$5027,3,FALSE),IF(Declaration!$I$4="German",VLOOKUP($J319,Languages!$A$1:$G$5027,4,FALSE),IF(Declaration!$I$4="Chinese",VLOOKUP($J319,Languages!$A$1:$G$5027,5,FALSE),IF(Declaration!$I$4="Japanese",VLOOKUP($J319,Languages!$A$1:$G$5027,6,FALSE),IF(Declaration!$I$4="Portugese",VLOOKUP($J319,Languages!$A$1:$G$5027,7,FALSE)))))))))</f>
        <v>Rubber</v>
      </c>
      <c r="C319" s="113" t="str">
        <f>IF(K319="","",IF(Declaration!$I$4="English",K319,IF(Declaration!$I$4="French",VLOOKUP($K319,Languages!$A$1:$G$5027,2,FALSE),IF(Declaration!$I$4="Spanish",VLOOKUP($K319,Languages!$A$1:$G$5027,3,FALSE),IF(Declaration!$I$4="German",VLOOKUP($K319,Languages!$A$1:$G$5027,4,FALSE),IF(Declaration!$I$4="Chinese",VLOOKUP($K319,Languages!$A$1:$G$5027,5,FALSE),IF(Declaration!$I$4="Japanese",VLOOKUP($K319,Languages!$A$1:$G$5027,6,FALSE),IF(Declaration!$I$4="Portugese",VLOOKUP($K319,Languages!$A$1:$G$5027,7,FALSE)))))))))</f>
        <v>Indonesia</v>
      </c>
      <c r="D319" s="224"/>
      <c r="E319" s="224"/>
      <c r="J319" s="231" t="s">
        <v>3081</v>
      </c>
      <c r="K319" s="231" t="s">
        <v>65</v>
      </c>
      <c r="L319" t="str">
        <f t="shared" si="8"/>
        <v>Rubber</v>
      </c>
      <c r="M319" t="str">
        <f t="shared" si="9"/>
        <v>Rubber</v>
      </c>
    </row>
    <row r="320" spans="2:13" x14ac:dyDescent="0.2">
      <c r="B320" s="113" t="str">
        <f>IF(J320="","",IF(Declaration!$I$4="English",J320,IF(Declaration!$I$4="French",VLOOKUP($J320,Languages!$A$1:$G$5027,2,FALSE),IF(Declaration!$I$4="Spanish",VLOOKUP($J320,Languages!$A$1:$G$5027,3,FALSE),IF(Declaration!$I$4="German",VLOOKUP($J320,Languages!$A$1:$G$5027,4,FALSE),IF(Declaration!$I$4="Chinese",VLOOKUP($J320,Languages!$A$1:$G$5027,5,FALSE),IF(Declaration!$I$4="Japanese",VLOOKUP($J320,Languages!$A$1:$G$5027,6,FALSE),IF(Declaration!$I$4="Portugese",VLOOKUP($J320,Languages!$A$1:$G$5027,7,FALSE)))))))))</f>
        <v>Rubber</v>
      </c>
      <c r="C320" s="113" t="str">
        <f>IF(K320="","",IF(Declaration!$I$4="English",K320,IF(Declaration!$I$4="French",VLOOKUP($K320,Languages!$A$1:$G$5027,2,FALSE),IF(Declaration!$I$4="Spanish",VLOOKUP($K320,Languages!$A$1:$G$5027,3,FALSE),IF(Declaration!$I$4="German",VLOOKUP($K320,Languages!$A$1:$G$5027,4,FALSE),IF(Declaration!$I$4="Chinese",VLOOKUP($K320,Languages!$A$1:$G$5027,5,FALSE),IF(Declaration!$I$4="Japanese",VLOOKUP($K320,Languages!$A$1:$G$5027,6,FALSE),IF(Declaration!$I$4="Portugese",VLOOKUP($K320,Languages!$A$1:$G$5027,7,FALSE)))))))))</f>
        <v>Liberia</v>
      </c>
      <c r="D320" s="224"/>
      <c r="E320" s="224"/>
      <c r="J320" s="231" t="s">
        <v>3081</v>
      </c>
      <c r="K320" s="231" t="s">
        <v>76</v>
      </c>
      <c r="L320" t="str">
        <f t="shared" si="8"/>
        <v>Rubber</v>
      </c>
      <c r="M320" t="str">
        <f t="shared" si="9"/>
        <v>Rubber</v>
      </c>
    </row>
    <row r="321" spans="2:13" x14ac:dyDescent="0.2">
      <c r="B321" s="113" t="str">
        <f>IF(J321="","",IF(Declaration!$I$4="English",J321,IF(Declaration!$I$4="French",VLOOKUP($J321,Languages!$A$1:$G$5027,2,FALSE),IF(Declaration!$I$4="Spanish",VLOOKUP($J321,Languages!$A$1:$G$5027,3,FALSE),IF(Declaration!$I$4="German",VLOOKUP($J321,Languages!$A$1:$G$5027,4,FALSE),IF(Declaration!$I$4="Chinese",VLOOKUP($J321,Languages!$A$1:$G$5027,5,FALSE),IF(Declaration!$I$4="Japanese",VLOOKUP($J321,Languages!$A$1:$G$5027,6,FALSE),IF(Declaration!$I$4="Portugese",VLOOKUP($J321,Languages!$A$1:$G$5027,7,FALSE)))))))))</f>
        <v>Rubber</v>
      </c>
      <c r="C321" s="113" t="str">
        <f>IF(K321="","",IF(Declaration!$I$4="English",K321,IF(Declaration!$I$4="French",VLOOKUP($K321,Languages!$A$1:$G$5027,2,FALSE),IF(Declaration!$I$4="Spanish",VLOOKUP($K321,Languages!$A$1:$G$5027,3,FALSE),IF(Declaration!$I$4="German",VLOOKUP($K321,Languages!$A$1:$G$5027,4,FALSE),IF(Declaration!$I$4="Chinese",VLOOKUP($K321,Languages!$A$1:$G$5027,5,FALSE),IF(Declaration!$I$4="Japanese",VLOOKUP($K321,Languages!$A$1:$G$5027,6,FALSE),IF(Declaration!$I$4="Portugese",VLOOKUP($K321,Languages!$A$1:$G$5027,7,FALSE)))))))))</f>
        <v>Philippines</v>
      </c>
      <c r="D321" s="224"/>
      <c r="E321" s="224"/>
      <c r="J321" s="231" t="s">
        <v>3081</v>
      </c>
      <c r="K321" s="231" t="s">
        <v>2462</v>
      </c>
      <c r="L321" t="str">
        <f t="shared" si="8"/>
        <v>Rubber</v>
      </c>
      <c r="M321" t="str">
        <f t="shared" si="9"/>
        <v>Rubber</v>
      </c>
    </row>
    <row r="322" spans="2:13" x14ac:dyDescent="0.2">
      <c r="B322" s="113" t="str">
        <f>IF(J322="","",IF(Declaration!$I$4="English",J322,IF(Declaration!$I$4="French",VLOOKUP($J322,Languages!$A$1:$G$5027,2,FALSE),IF(Declaration!$I$4="Spanish",VLOOKUP($J322,Languages!$A$1:$G$5027,3,FALSE),IF(Declaration!$I$4="German",VLOOKUP($J322,Languages!$A$1:$G$5027,4,FALSE),IF(Declaration!$I$4="Chinese",VLOOKUP($J322,Languages!$A$1:$G$5027,5,FALSE),IF(Declaration!$I$4="Japanese",VLOOKUP($J322,Languages!$A$1:$G$5027,6,FALSE),IF(Declaration!$I$4="Portugese",VLOOKUP($J322,Languages!$A$1:$G$5027,7,FALSE)))))))))</f>
        <v>Rubber</v>
      </c>
      <c r="C322" s="113" t="str">
        <f>IF(K322="","",IF(Declaration!$I$4="English",K322,IF(Declaration!$I$4="French",VLOOKUP($K322,Languages!$A$1:$G$5027,2,FALSE),IF(Declaration!$I$4="Spanish",VLOOKUP($K322,Languages!$A$1:$G$5027,3,FALSE),IF(Declaration!$I$4="German",VLOOKUP($K322,Languages!$A$1:$G$5027,4,FALSE),IF(Declaration!$I$4="Chinese",VLOOKUP($K322,Languages!$A$1:$G$5027,5,FALSE),IF(Declaration!$I$4="Japanese",VLOOKUP($K322,Languages!$A$1:$G$5027,6,FALSE),IF(Declaration!$I$4="Portugese",VLOOKUP($K322,Languages!$A$1:$G$5027,7,FALSE)))))))))</f>
        <v>Vietnam</v>
      </c>
      <c r="D322" s="224"/>
      <c r="E322" s="224"/>
      <c r="J322" s="231" t="s">
        <v>3081</v>
      </c>
      <c r="K322" s="231" t="s">
        <v>133</v>
      </c>
      <c r="L322" t="str">
        <f t="shared" si="8"/>
        <v>Rubber</v>
      </c>
      <c r="M322" t="str">
        <f t="shared" si="9"/>
        <v>Rubber</v>
      </c>
    </row>
    <row r="323" spans="2:13" x14ac:dyDescent="0.2">
      <c r="B323" s="113" t="str">
        <f>IF(J323="","",IF(Declaration!$I$4="English",J323,IF(Declaration!$I$4="French",VLOOKUP($J323,Languages!$A$1:$G$5027,2,FALSE),IF(Declaration!$I$4="Spanish",VLOOKUP($J323,Languages!$A$1:$G$5027,3,FALSE),IF(Declaration!$I$4="German",VLOOKUP($J323,Languages!$A$1:$G$5027,4,FALSE),IF(Declaration!$I$4="Chinese",VLOOKUP($J323,Languages!$A$1:$G$5027,5,FALSE),IF(Declaration!$I$4="Japanese",VLOOKUP($J323,Languages!$A$1:$G$5027,6,FALSE),IF(Declaration!$I$4="Portugese",VLOOKUP($J323,Languages!$A$1:$G$5027,7,FALSE)))))))))</f>
        <v>Rubber Gloves</v>
      </c>
      <c r="C323" s="113" t="str">
        <f>IF(K323="","",IF(Declaration!$I$4="English",K323,IF(Declaration!$I$4="French",VLOOKUP($K323,Languages!$A$1:$G$5027,2,FALSE),IF(Declaration!$I$4="Spanish",VLOOKUP($K323,Languages!$A$1:$G$5027,3,FALSE),IF(Declaration!$I$4="German",VLOOKUP($K323,Languages!$A$1:$G$5027,4,FALSE),IF(Declaration!$I$4="Chinese",VLOOKUP($K323,Languages!$A$1:$G$5027,5,FALSE),IF(Declaration!$I$4="Japanese",VLOOKUP($K323,Languages!$A$1:$G$5027,6,FALSE),IF(Declaration!$I$4="Portugese",VLOOKUP($K323,Languages!$A$1:$G$5027,7,FALSE)))))))))</f>
        <v>Malaysia</v>
      </c>
      <c r="D323" s="224"/>
      <c r="E323" s="224"/>
      <c r="J323" s="231" t="s">
        <v>3138</v>
      </c>
      <c r="K323" s="231" t="s">
        <v>81</v>
      </c>
      <c r="L323" t="str">
        <f t="shared" si="8"/>
        <v>Rubber Gloves</v>
      </c>
      <c r="M323" t="str">
        <f t="shared" si="9"/>
        <v>Rubber Gloves</v>
      </c>
    </row>
    <row r="324" spans="2:13" x14ac:dyDescent="0.2">
      <c r="B324" s="113" t="str">
        <f>IF(J324="","",IF(Declaration!$I$4="English",J324,IF(Declaration!$I$4="French",VLOOKUP($J324,Languages!$A$1:$G$5027,2,FALSE),IF(Declaration!$I$4="Spanish",VLOOKUP($J324,Languages!$A$1:$G$5027,3,FALSE),IF(Declaration!$I$4="German",VLOOKUP($J324,Languages!$A$1:$G$5027,4,FALSE),IF(Declaration!$I$4="Chinese",VLOOKUP($J324,Languages!$A$1:$G$5027,5,FALSE),IF(Declaration!$I$4="Japanese",VLOOKUP($J324,Languages!$A$1:$G$5027,6,FALSE),IF(Declaration!$I$4="Portugese",VLOOKUP($J324,Languages!$A$1:$G$5027,7,FALSE)))))))))</f>
        <v>Rubies</v>
      </c>
      <c r="C324" s="113" t="str">
        <f>IF(K324="","",IF(Declaration!$I$4="English",K324,IF(Declaration!$I$4="French",VLOOKUP($K324,Languages!$A$1:$G$5027,2,FALSE),IF(Declaration!$I$4="Spanish",VLOOKUP($K324,Languages!$A$1:$G$5027,3,FALSE),IF(Declaration!$I$4="German",VLOOKUP($K324,Languages!$A$1:$G$5027,4,FALSE),IF(Declaration!$I$4="Chinese",VLOOKUP($K324,Languages!$A$1:$G$5027,5,FALSE),IF(Declaration!$I$4="Japanese",VLOOKUP($K324,Languages!$A$1:$G$5027,6,FALSE),IF(Declaration!$I$4="Portugese",VLOOKUP($K324,Languages!$A$1:$G$5027,7,FALSE)))))))))</f>
        <v>Burma</v>
      </c>
      <c r="D324" s="224"/>
      <c r="E324" s="224"/>
      <c r="J324" s="231" t="s">
        <v>3167</v>
      </c>
      <c r="K324" s="231" t="s">
        <v>3202</v>
      </c>
      <c r="L324" t="str">
        <f t="shared" si="8"/>
        <v>Rubies</v>
      </c>
      <c r="M324" t="str">
        <f t="shared" si="9"/>
        <v>Rubies</v>
      </c>
    </row>
    <row r="325" spans="2:13" x14ac:dyDescent="0.2">
      <c r="B325" s="113" t="str">
        <f>IF(J325="","",IF(Declaration!$I$4="English",J325,IF(Declaration!$I$4="French",VLOOKUP($J325,Languages!$A$1:$G$5027,2,FALSE),IF(Declaration!$I$4="Spanish",VLOOKUP($J325,Languages!$A$1:$G$5027,3,FALSE),IF(Declaration!$I$4="German",VLOOKUP($J325,Languages!$A$1:$G$5027,4,FALSE),IF(Declaration!$I$4="Chinese",VLOOKUP($J325,Languages!$A$1:$G$5027,5,FALSE),IF(Declaration!$I$4="Japanese",VLOOKUP($J325,Languages!$A$1:$G$5027,6,FALSE),IF(Declaration!$I$4="Portugese",VLOOKUP($J325,Languages!$A$1:$G$5027,7,FALSE)))))))))</f>
        <v>Salt</v>
      </c>
      <c r="C325" s="113" t="str">
        <f>IF(K325="","",IF(Declaration!$I$4="English",K325,IF(Declaration!$I$4="French",VLOOKUP($K325,Languages!$A$1:$G$5027,2,FALSE),IF(Declaration!$I$4="Spanish",VLOOKUP($K325,Languages!$A$1:$G$5027,3,FALSE),IF(Declaration!$I$4="German",VLOOKUP($K325,Languages!$A$1:$G$5027,4,FALSE),IF(Declaration!$I$4="Chinese",VLOOKUP($K325,Languages!$A$1:$G$5027,5,FALSE),IF(Declaration!$I$4="Japanese",VLOOKUP($K325,Languages!$A$1:$G$5027,6,FALSE),IF(Declaration!$I$4="Portugese",VLOOKUP($K325,Languages!$A$1:$G$5027,7,FALSE)))))))))</f>
        <v>Afghanistan</v>
      </c>
      <c r="D325" s="224"/>
      <c r="E325" s="224"/>
      <c r="J325" s="231" t="s">
        <v>3168</v>
      </c>
      <c r="K325" s="231" t="s">
        <v>19</v>
      </c>
      <c r="L325" t="str">
        <f t="shared" si="8"/>
        <v>Salt</v>
      </c>
      <c r="M325" t="str">
        <f t="shared" si="9"/>
        <v>Salt</v>
      </c>
    </row>
    <row r="326" spans="2:13" x14ac:dyDescent="0.2">
      <c r="B326" s="113" t="str">
        <f>IF(J326="","",IF(Declaration!$I$4="English",J326,IF(Declaration!$I$4="French",VLOOKUP($J326,Languages!$A$1:$G$5027,2,FALSE),IF(Declaration!$I$4="Spanish",VLOOKUP($J326,Languages!$A$1:$G$5027,3,FALSE),IF(Declaration!$I$4="German",VLOOKUP($J326,Languages!$A$1:$G$5027,4,FALSE),IF(Declaration!$I$4="Chinese",VLOOKUP($J326,Languages!$A$1:$G$5027,5,FALSE),IF(Declaration!$I$4="Japanese",VLOOKUP($J326,Languages!$A$1:$G$5027,6,FALSE),IF(Declaration!$I$4="Portugese",VLOOKUP($J326,Languages!$A$1:$G$5027,7,FALSE)))))))))</f>
        <v>Salt</v>
      </c>
      <c r="C326" s="113" t="str">
        <f>IF(K326="","",IF(Declaration!$I$4="English",K326,IF(Declaration!$I$4="French",VLOOKUP($K326,Languages!$A$1:$G$5027,2,FALSE),IF(Declaration!$I$4="Spanish",VLOOKUP($K326,Languages!$A$1:$G$5027,3,FALSE),IF(Declaration!$I$4="German",VLOOKUP($K326,Languages!$A$1:$G$5027,4,FALSE),IF(Declaration!$I$4="Chinese",VLOOKUP($K326,Languages!$A$1:$G$5027,5,FALSE),IF(Declaration!$I$4="Japanese",VLOOKUP($K326,Languages!$A$1:$G$5027,6,FALSE),IF(Declaration!$I$4="Portugese",VLOOKUP($K326,Languages!$A$1:$G$5027,7,FALSE)))))))))</f>
        <v>Bangladesh</v>
      </c>
      <c r="D326" s="224"/>
      <c r="E326" s="224"/>
      <c r="J326" s="231" t="s">
        <v>3168</v>
      </c>
      <c r="K326" s="231" t="s">
        <v>24</v>
      </c>
      <c r="L326" t="str">
        <f t="shared" si="8"/>
        <v>Salt</v>
      </c>
      <c r="M326" t="str">
        <f t="shared" si="9"/>
        <v>Salt</v>
      </c>
    </row>
    <row r="327" spans="2:13" x14ac:dyDescent="0.2">
      <c r="B327" s="113" t="str">
        <f>IF(J327="","",IF(Declaration!$I$4="English",J327,IF(Declaration!$I$4="French",VLOOKUP($J327,Languages!$A$1:$G$5027,2,FALSE),IF(Declaration!$I$4="Spanish",VLOOKUP($J327,Languages!$A$1:$G$5027,3,FALSE),IF(Declaration!$I$4="German",VLOOKUP($J327,Languages!$A$1:$G$5027,4,FALSE),IF(Declaration!$I$4="Chinese",VLOOKUP($J327,Languages!$A$1:$G$5027,5,FALSE),IF(Declaration!$I$4="Japanese",VLOOKUP($J327,Languages!$A$1:$G$5027,6,FALSE),IF(Declaration!$I$4="Portugese",VLOOKUP($J327,Languages!$A$1:$G$5027,7,FALSE)))))))))</f>
        <v>Salt</v>
      </c>
      <c r="C327" s="113" t="str">
        <f>IF(K327="","",IF(Declaration!$I$4="English",K327,IF(Declaration!$I$4="French",VLOOKUP($K327,Languages!$A$1:$G$5027,2,FALSE),IF(Declaration!$I$4="Spanish",VLOOKUP($K327,Languages!$A$1:$G$5027,3,FALSE),IF(Declaration!$I$4="German",VLOOKUP($K327,Languages!$A$1:$G$5027,4,FALSE),IF(Declaration!$I$4="Chinese",VLOOKUP($K327,Languages!$A$1:$G$5027,5,FALSE),IF(Declaration!$I$4="Japanese",VLOOKUP($K327,Languages!$A$1:$G$5027,6,FALSE),IF(Declaration!$I$4="Portugese",VLOOKUP($K327,Languages!$A$1:$G$5027,7,FALSE)))))))))</f>
        <v>Cambodia</v>
      </c>
      <c r="D327" s="224"/>
      <c r="E327" s="224"/>
      <c r="J327" s="231" t="s">
        <v>3168</v>
      </c>
      <c r="K327" s="231" t="s">
        <v>36</v>
      </c>
      <c r="L327" t="str">
        <f t="shared" ref="L327:L390" si="10">B327&amp;D327</f>
        <v>Salt</v>
      </c>
      <c r="M327" t="str">
        <f t="shared" ref="M327:M390" si="11">B327&amp;E327</f>
        <v>Salt</v>
      </c>
    </row>
    <row r="328" spans="2:13" x14ac:dyDescent="0.2">
      <c r="B328" s="113" t="str">
        <f>IF(J328="","",IF(Declaration!$I$4="English",J328,IF(Declaration!$I$4="French",VLOOKUP($J328,Languages!$A$1:$G$5027,2,FALSE),IF(Declaration!$I$4="Spanish",VLOOKUP($J328,Languages!$A$1:$G$5027,3,FALSE),IF(Declaration!$I$4="German",VLOOKUP($J328,Languages!$A$1:$G$5027,4,FALSE),IF(Declaration!$I$4="Chinese",VLOOKUP($J328,Languages!$A$1:$G$5027,5,FALSE),IF(Declaration!$I$4="Japanese",VLOOKUP($J328,Languages!$A$1:$G$5027,6,FALSE),IF(Declaration!$I$4="Portugese",VLOOKUP($J328,Languages!$A$1:$G$5027,7,FALSE)))))))))</f>
        <v>Salt</v>
      </c>
      <c r="C328" s="113" t="str">
        <f>IF(K328="","",IF(Declaration!$I$4="English",K328,IF(Declaration!$I$4="French",VLOOKUP($K328,Languages!$A$1:$G$5027,2,FALSE),IF(Declaration!$I$4="Spanish",VLOOKUP($K328,Languages!$A$1:$G$5027,3,FALSE),IF(Declaration!$I$4="German",VLOOKUP($K328,Languages!$A$1:$G$5027,4,FALSE),IF(Declaration!$I$4="Chinese",VLOOKUP($K328,Languages!$A$1:$G$5027,5,FALSE),IF(Declaration!$I$4="Japanese",VLOOKUP($K328,Languages!$A$1:$G$5027,6,FALSE),IF(Declaration!$I$4="Portugese",VLOOKUP($K328,Languages!$A$1:$G$5027,7,FALSE)))))))))</f>
        <v>Niger</v>
      </c>
      <c r="D328" s="224"/>
      <c r="E328" s="224"/>
      <c r="J328" s="231" t="s">
        <v>3168</v>
      </c>
      <c r="K328" s="231" t="s">
        <v>96</v>
      </c>
      <c r="L328" t="str">
        <f t="shared" si="10"/>
        <v>Salt</v>
      </c>
      <c r="M328" t="str">
        <f t="shared" si="11"/>
        <v>Salt</v>
      </c>
    </row>
    <row r="329" spans="2:13" x14ac:dyDescent="0.2">
      <c r="B329" s="113" t="str">
        <f>IF(J329="","",IF(Declaration!$I$4="English",J329,IF(Declaration!$I$4="French",VLOOKUP($J329,Languages!$A$1:$G$5027,2,FALSE),IF(Declaration!$I$4="Spanish",VLOOKUP($J329,Languages!$A$1:$G$5027,3,FALSE),IF(Declaration!$I$4="German",VLOOKUP($J329,Languages!$A$1:$G$5027,4,FALSE),IF(Declaration!$I$4="Chinese",VLOOKUP($J329,Languages!$A$1:$G$5027,5,FALSE),IF(Declaration!$I$4="Japanese",VLOOKUP($J329,Languages!$A$1:$G$5027,6,FALSE),IF(Declaration!$I$4="Portugese",VLOOKUP($J329,Languages!$A$1:$G$5027,7,FALSE)))))))))</f>
        <v>Sand</v>
      </c>
      <c r="C329" s="113" t="str">
        <f>IF(K329="","",IF(Declaration!$I$4="English",K329,IF(Declaration!$I$4="French",VLOOKUP($K329,Languages!$A$1:$G$5027,2,FALSE),IF(Declaration!$I$4="Spanish",VLOOKUP($K329,Languages!$A$1:$G$5027,3,FALSE),IF(Declaration!$I$4="German",VLOOKUP($K329,Languages!$A$1:$G$5027,4,FALSE),IF(Declaration!$I$4="Chinese",VLOOKUP($K329,Languages!$A$1:$G$5027,5,FALSE),IF(Declaration!$I$4="Japanese",VLOOKUP($K329,Languages!$A$1:$G$5027,6,FALSE),IF(Declaration!$I$4="Portugese",VLOOKUP($K329,Languages!$A$1:$G$5027,7,FALSE)))))))))</f>
        <v>Kenya</v>
      </c>
      <c r="D329" s="224"/>
      <c r="E329" s="224"/>
      <c r="J329" s="231" t="s">
        <v>3169</v>
      </c>
      <c r="K329" s="231" t="s">
        <v>70</v>
      </c>
      <c r="L329" t="str">
        <f t="shared" si="10"/>
        <v>Sand</v>
      </c>
      <c r="M329" t="str">
        <f t="shared" si="11"/>
        <v>Sand</v>
      </c>
    </row>
    <row r="330" spans="2:13" x14ac:dyDescent="0.2">
      <c r="B330" s="113" t="str">
        <f>IF(J330="","",IF(Declaration!$I$4="English",J330,IF(Declaration!$I$4="French",VLOOKUP($J330,Languages!$A$1:$G$5027,2,FALSE),IF(Declaration!$I$4="Spanish",VLOOKUP($J330,Languages!$A$1:$G$5027,3,FALSE),IF(Declaration!$I$4="German",VLOOKUP($J330,Languages!$A$1:$G$5027,4,FALSE),IF(Declaration!$I$4="Chinese",VLOOKUP($J330,Languages!$A$1:$G$5027,5,FALSE),IF(Declaration!$I$4="Japanese",VLOOKUP($J330,Languages!$A$1:$G$5027,6,FALSE),IF(Declaration!$I$4="Portugese",VLOOKUP($J330,Languages!$A$1:$G$5027,7,FALSE)))))))))</f>
        <v>Sand</v>
      </c>
      <c r="C330" s="113" t="str">
        <f>IF(K330="","",IF(Declaration!$I$4="English",K330,IF(Declaration!$I$4="French",VLOOKUP($K330,Languages!$A$1:$G$5027,2,FALSE),IF(Declaration!$I$4="Spanish",VLOOKUP($K330,Languages!$A$1:$G$5027,3,FALSE),IF(Declaration!$I$4="German",VLOOKUP($K330,Languages!$A$1:$G$5027,4,FALSE),IF(Declaration!$I$4="Chinese",VLOOKUP($K330,Languages!$A$1:$G$5027,5,FALSE),IF(Declaration!$I$4="Japanese",VLOOKUP($K330,Languages!$A$1:$G$5027,6,FALSE),IF(Declaration!$I$4="Portugese",VLOOKUP($K330,Languages!$A$1:$G$5027,7,FALSE)))))))))</f>
        <v>Nigeria</v>
      </c>
      <c r="D330" s="224"/>
      <c r="E330" s="224"/>
      <c r="J330" s="231" t="s">
        <v>3169</v>
      </c>
      <c r="K330" s="231" t="s">
        <v>97</v>
      </c>
      <c r="L330" t="str">
        <f t="shared" si="10"/>
        <v>Sand</v>
      </c>
      <c r="M330" t="str">
        <f t="shared" si="11"/>
        <v>Sand</v>
      </c>
    </row>
    <row r="331" spans="2:13" x14ac:dyDescent="0.2">
      <c r="B331" s="113" t="str">
        <f>IF(J331="","",IF(Declaration!$I$4="English",J331,IF(Declaration!$I$4="French",VLOOKUP($J331,Languages!$A$1:$G$5027,2,FALSE),IF(Declaration!$I$4="Spanish",VLOOKUP($J331,Languages!$A$1:$G$5027,3,FALSE),IF(Declaration!$I$4="German",VLOOKUP($J331,Languages!$A$1:$G$5027,4,FALSE),IF(Declaration!$I$4="Chinese",VLOOKUP($J331,Languages!$A$1:$G$5027,5,FALSE),IF(Declaration!$I$4="Japanese",VLOOKUP($J331,Languages!$A$1:$G$5027,6,FALSE),IF(Declaration!$I$4="Portugese",VLOOKUP($J331,Languages!$A$1:$G$5027,7,FALSE)))))))))</f>
        <v>Sand</v>
      </c>
      <c r="C331" s="113" t="str">
        <f>IF(K331="","",IF(Declaration!$I$4="English",K331,IF(Declaration!$I$4="French",VLOOKUP($K331,Languages!$A$1:$G$5027,2,FALSE),IF(Declaration!$I$4="Spanish",VLOOKUP($K331,Languages!$A$1:$G$5027,3,FALSE),IF(Declaration!$I$4="German",VLOOKUP($K331,Languages!$A$1:$G$5027,4,FALSE),IF(Declaration!$I$4="Chinese",VLOOKUP($K331,Languages!$A$1:$G$5027,5,FALSE),IF(Declaration!$I$4="Japanese",VLOOKUP($K331,Languages!$A$1:$G$5027,6,FALSE),IF(Declaration!$I$4="Portugese",VLOOKUP($K331,Languages!$A$1:$G$5027,7,FALSE)))))))))</f>
        <v>Uganda</v>
      </c>
      <c r="D331" s="224"/>
      <c r="E331" s="224"/>
      <c r="J331" s="231" t="s">
        <v>3169</v>
      </c>
      <c r="K331" s="231" t="s">
        <v>128</v>
      </c>
      <c r="L331" t="str">
        <f t="shared" si="10"/>
        <v>Sand</v>
      </c>
      <c r="M331" t="str">
        <f t="shared" si="11"/>
        <v>Sand</v>
      </c>
    </row>
    <row r="332" spans="2:13" x14ac:dyDescent="0.2">
      <c r="B332" s="113" t="str">
        <f>IF(J332="","",IF(Declaration!$I$4="English",J332,IF(Declaration!$I$4="French",VLOOKUP($J332,Languages!$A$1:$G$5027,2,FALSE),IF(Declaration!$I$4="Spanish",VLOOKUP($J332,Languages!$A$1:$G$5027,3,FALSE),IF(Declaration!$I$4="German",VLOOKUP($J332,Languages!$A$1:$G$5027,4,FALSE),IF(Declaration!$I$4="Chinese",VLOOKUP($J332,Languages!$A$1:$G$5027,5,FALSE),IF(Declaration!$I$4="Japanese",VLOOKUP($J332,Languages!$A$1:$G$5027,6,FALSE),IF(Declaration!$I$4="Portugese",VLOOKUP($J332,Languages!$A$1:$G$5027,7,FALSE)))))))))</f>
        <v>Sandstone</v>
      </c>
      <c r="C332" s="113" t="str">
        <f>IF(K332="","",IF(Declaration!$I$4="English",K332,IF(Declaration!$I$4="French",VLOOKUP($K332,Languages!$A$1:$G$5027,2,FALSE),IF(Declaration!$I$4="Spanish",VLOOKUP($K332,Languages!$A$1:$G$5027,3,FALSE),IF(Declaration!$I$4="German",VLOOKUP($K332,Languages!$A$1:$G$5027,4,FALSE),IF(Declaration!$I$4="Chinese",VLOOKUP($K332,Languages!$A$1:$G$5027,5,FALSE),IF(Declaration!$I$4="Japanese",VLOOKUP($K332,Languages!$A$1:$G$5027,6,FALSE),IF(Declaration!$I$4="Portugese",VLOOKUP($K332,Languages!$A$1:$G$5027,7,FALSE)))))))))</f>
        <v>India</v>
      </c>
      <c r="D332" s="224"/>
      <c r="E332" s="224"/>
      <c r="J332" s="231" t="s">
        <v>3170</v>
      </c>
      <c r="K332" s="231" t="s">
        <v>64</v>
      </c>
      <c r="L332" t="str">
        <f t="shared" si="10"/>
        <v>Sandstone</v>
      </c>
      <c r="M332" t="str">
        <f t="shared" si="11"/>
        <v>Sandstone</v>
      </c>
    </row>
    <row r="333" spans="2:13" x14ac:dyDescent="0.2">
      <c r="B333" s="113" t="str">
        <f>IF(J333="","",IF(Declaration!$I$4="English",J333,IF(Declaration!$I$4="French",VLOOKUP($J333,Languages!$A$1:$G$5027,2,FALSE),IF(Declaration!$I$4="Spanish",VLOOKUP($J333,Languages!$A$1:$G$5027,3,FALSE),IF(Declaration!$I$4="German",VLOOKUP($J333,Languages!$A$1:$G$5027,4,FALSE),IF(Declaration!$I$4="Chinese",VLOOKUP($J333,Languages!$A$1:$G$5027,5,FALSE),IF(Declaration!$I$4="Japanese",VLOOKUP($J333,Languages!$A$1:$G$5027,6,FALSE),IF(Declaration!$I$4="Portugese",VLOOKUP($J333,Languages!$A$1:$G$5027,7,FALSE)))))))))</f>
        <v>Sapphires</v>
      </c>
      <c r="C333" s="113" t="str">
        <f>IF(K333="","",IF(Declaration!$I$4="English",K333,IF(Declaration!$I$4="French",VLOOKUP($K333,Languages!$A$1:$G$5027,2,FALSE),IF(Declaration!$I$4="Spanish",VLOOKUP($K333,Languages!$A$1:$G$5027,3,FALSE),IF(Declaration!$I$4="German",VLOOKUP($K333,Languages!$A$1:$G$5027,4,FALSE),IF(Declaration!$I$4="Chinese",VLOOKUP($K333,Languages!$A$1:$G$5027,5,FALSE),IF(Declaration!$I$4="Japanese",VLOOKUP($K333,Languages!$A$1:$G$5027,6,FALSE),IF(Declaration!$I$4="Portugese",VLOOKUP($K333,Languages!$A$1:$G$5027,7,FALSE)))))))))</f>
        <v>Madagascar</v>
      </c>
      <c r="D333" s="224"/>
      <c r="E333" s="224"/>
      <c r="J333" s="231" t="s">
        <v>3171</v>
      </c>
      <c r="K333" s="231" t="s">
        <v>79</v>
      </c>
      <c r="L333" t="str">
        <f t="shared" si="10"/>
        <v>Sapphires</v>
      </c>
      <c r="M333" t="str">
        <f t="shared" si="11"/>
        <v>Sapphires</v>
      </c>
    </row>
    <row r="334" spans="2:13" x14ac:dyDescent="0.2">
      <c r="B334" s="113" t="str">
        <f>IF(J334="","",IF(Declaration!$I$4="English",J334,IF(Declaration!$I$4="French",VLOOKUP($J334,Languages!$A$1:$G$5027,2,FALSE),IF(Declaration!$I$4="Spanish",VLOOKUP($J334,Languages!$A$1:$G$5027,3,FALSE),IF(Declaration!$I$4="German",VLOOKUP($J334,Languages!$A$1:$G$5027,4,FALSE),IF(Declaration!$I$4="Chinese",VLOOKUP($J334,Languages!$A$1:$G$5027,5,FALSE),IF(Declaration!$I$4="Japanese",VLOOKUP($J334,Languages!$A$1:$G$5027,6,FALSE),IF(Declaration!$I$4="Portugese",VLOOKUP($J334,Languages!$A$1:$G$5027,7,FALSE)))))))))</f>
        <v>Sesame</v>
      </c>
      <c r="C334" s="113" t="str">
        <f>IF(K334="","",IF(Declaration!$I$4="English",K334,IF(Declaration!$I$4="French",VLOOKUP($K334,Languages!$A$1:$G$5027,2,FALSE),IF(Declaration!$I$4="Spanish",VLOOKUP($K334,Languages!$A$1:$G$5027,3,FALSE),IF(Declaration!$I$4="German",VLOOKUP($K334,Languages!$A$1:$G$5027,4,FALSE),IF(Declaration!$I$4="Chinese",VLOOKUP($K334,Languages!$A$1:$G$5027,5,FALSE),IF(Declaration!$I$4="Japanese",VLOOKUP($K334,Languages!$A$1:$G$5027,6,FALSE),IF(Declaration!$I$4="Portugese",VLOOKUP($K334,Languages!$A$1:$G$5027,7,FALSE)))))))))</f>
        <v>Burma</v>
      </c>
      <c r="D334" s="224"/>
      <c r="E334" s="224"/>
      <c r="J334" s="231" t="s">
        <v>3082</v>
      </c>
      <c r="K334" s="231" t="s">
        <v>3202</v>
      </c>
      <c r="L334" t="str">
        <f t="shared" si="10"/>
        <v>Sesame</v>
      </c>
      <c r="M334" t="str">
        <f t="shared" si="11"/>
        <v>Sesame</v>
      </c>
    </row>
    <row r="335" spans="2:13" x14ac:dyDescent="0.2">
      <c r="B335" s="113" t="str">
        <f>IF(J335="","",IF(Declaration!$I$4="English",J335,IF(Declaration!$I$4="French",VLOOKUP($J335,Languages!$A$1:$G$5027,2,FALSE),IF(Declaration!$I$4="Spanish",VLOOKUP($J335,Languages!$A$1:$G$5027,3,FALSE),IF(Declaration!$I$4="German",VLOOKUP($J335,Languages!$A$1:$G$5027,4,FALSE),IF(Declaration!$I$4="Chinese",VLOOKUP($J335,Languages!$A$1:$G$5027,5,FALSE),IF(Declaration!$I$4="Japanese",VLOOKUP($J335,Languages!$A$1:$G$5027,6,FALSE),IF(Declaration!$I$4="Portugese",VLOOKUP($J335,Languages!$A$1:$G$5027,7,FALSE)))))))))</f>
        <v>Sesame</v>
      </c>
      <c r="C335" s="113" t="str">
        <f>IF(K335="","",IF(Declaration!$I$4="English",K335,IF(Declaration!$I$4="French",VLOOKUP($K335,Languages!$A$1:$G$5027,2,FALSE),IF(Declaration!$I$4="Spanish",VLOOKUP($K335,Languages!$A$1:$G$5027,3,FALSE),IF(Declaration!$I$4="German",VLOOKUP($K335,Languages!$A$1:$G$5027,4,FALSE),IF(Declaration!$I$4="Chinese",VLOOKUP($K335,Languages!$A$1:$G$5027,5,FALSE),IF(Declaration!$I$4="Japanese",VLOOKUP($K335,Languages!$A$1:$G$5027,6,FALSE),IF(Declaration!$I$4="Portugese",VLOOKUP($K335,Languages!$A$1:$G$5027,7,FALSE)))))))))</f>
        <v>Paraguay</v>
      </c>
      <c r="D335" s="224"/>
      <c r="E335" s="224"/>
      <c r="J335" s="231" t="s">
        <v>3082</v>
      </c>
      <c r="K335" s="231" t="s">
        <v>103</v>
      </c>
      <c r="L335" t="str">
        <f t="shared" si="10"/>
        <v>Sesame</v>
      </c>
      <c r="M335" t="str">
        <f t="shared" si="11"/>
        <v>Sesame</v>
      </c>
    </row>
    <row r="336" spans="2:13" x14ac:dyDescent="0.2">
      <c r="B336" s="113" t="str">
        <f>IF(J336="","",IF(Declaration!$I$4="English",J336,IF(Declaration!$I$4="French",VLOOKUP($J336,Languages!$A$1:$G$5027,2,FALSE),IF(Declaration!$I$4="Spanish",VLOOKUP($J336,Languages!$A$1:$G$5027,3,FALSE),IF(Declaration!$I$4="German",VLOOKUP($J336,Languages!$A$1:$G$5027,4,FALSE),IF(Declaration!$I$4="Chinese",VLOOKUP($J336,Languages!$A$1:$G$5027,5,FALSE),IF(Declaration!$I$4="Japanese",VLOOKUP($J336,Languages!$A$1:$G$5027,6,FALSE),IF(Declaration!$I$4="Portugese",VLOOKUP($J336,Languages!$A$1:$G$5027,7,FALSE)))))))))</f>
        <v>Sheep</v>
      </c>
      <c r="C336" s="113" t="str">
        <f>IF(K336="","",IF(Declaration!$I$4="English",K336,IF(Declaration!$I$4="French",VLOOKUP($K336,Languages!$A$1:$G$5027,2,FALSE),IF(Declaration!$I$4="Spanish",VLOOKUP($K336,Languages!$A$1:$G$5027,3,FALSE),IF(Declaration!$I$4="German",VLOOKUP($K336,Languages!$A$1:$G$5027,4,FALSE),IF(Declaration!$I$4="Chinese",VLOOKUP($K336,Languages!$A$1:$G$5027,5,FALSE),IF(Declaration!$I$4="Japanese",VLOOKUP($K336,Languages!$A$1:$G$5027,6,FALSE),IF(Declaration!$I$4="Portugese",VLOOKUP($K336,Languages!$A$1:$G$5027,7,FALSE)))))))))</f>
        <v>Brazil</v>
      </c>
      <c r="D336" s="224"/>
      <c r="E336" s="224"/>
      <c r="J336" s="231" t="s">
        <v>3083</v>
      </c>
      <c r="K336" s="231" t="s">
        <v>31</v>
      </c>
      <c r="L336" t="str">
        <f t="shared" si="10"/>
        <v>Sheep</v>
      </c>
      <c r="M336" t="str">
        <f t="shared" si="11"/>
        <v>Sheep</v>
      </c>
    </row>
    <row r="337" spans="2:13" x14ac:dyDescent="0.2">
      <c r="B337" s="113" t="str">
        <f>IF(J337="","",IF(Declaration!$I$4="English",J337,IF(Declaration!$I$4="French",VLOOKUP($J337,Languages!$A$1:$G$5027,2,FALSE),IF(Declaration!$I$4="Spanish",VLOOKUP($J337,Languages!$A$1:$G$5027,3,FALSE),IF(Declaration!$I$4="German",VLOOKUP($J337,Languages!$A$1:$G$5027,4,FALSE),IF(Declaration!$I$4="Chinese",VLOOKUP($J337,Languages!$A$1:$G$5027,5,FALSE),IF(Declaration!$I$4="Japanese",VLOOKUP($J337,Languages!$A$1:$G$5027,6,FALSE),IF(Declaration!$I$4="Portugese",VLOOKUP($J337,Languages!$A$1:$G$5027,7,FALSE)))))))))</f>
        <v>Sheep</v>
      </c>
      <c r="C337" s="113" t="str">
        <f>IF(K337="","",IF(Declaration!$I$4="English",K337,IF(Declaration!$I$4="French",VLOOKUP($K337,Languages!$A$1:$G$5027,2,FALSE),IF(Declaration!$I$4="Spanish",VLOOKUP($K337,Languages!$A$1:$G$5027,3,FALSE),IF(Declaration!$I$4="German",VLOOKUP($K337,Languages!$A$1:$G$5027,4,FALSE),IF(Declaration!$I$4="Chinese",VLOOKUP($K337,Languages!$A$1:$G$5027,5,FALSE),IF(Declaration!$I$4="Japanese",VLOOKUP($K337,Languages!$A$1:$G$5027,6,FALSE),IF(Declaration!$I$4="Portugese",VLOOKUP($K337,Languages!$A$1:$G$5027,7,FALSE)))))))))</f>
        <v>Paraguay</v>
      </c>
      <c r="D337" s="224"/>
      <c r="E337" s="224"/>
      <c r="J337" s="231" t="s">
        <v>3083</v>
      </c>
      <c r="K337" s="231" t="s">
        <v>103</v>
      </c>
      <c r="L337" t="str">
        <f t="shared" si="10"/>
        <v>Sheep</v>
      </c>
      <c r="M337" t="str">
        <f t="shared" si="11"/>
        <v>Sheep</v>
      </c>
    </row>
    <row r="338" spans="2:13" x14ac:dyDescent="0.2">
      <c r="B338" s="113" t="str">
        <f>IF(J338="","",IF(Declaration!$I$4="English",J338,IF(Declaration!$I$4="French",VLOOKUP($J338,Languages!$A$1:$G$5027,2,FALSE),IF(Declaration!$I$4="Spanish",VLOOKUP($J338,Languages!$A$1:$G$5027,3,FALSE),IF(Declaration!$I$4="German",VLOOKUP($J338,Languages!$A$1:$G$5027,4,FALSE),IF(Declaration!$I$4="Chinese",VLOOKUP($J338,Languages!$A$1:$G$5027,5,FALSE),IF(Declaration!$I$4="Japanese",VLOOKUP($J338,Languages!$A$1:$G$5027,6,FALSE),IF(Declaration!$I$4="Portugese",VLOOKUP($J338,Languages!$A$1:$G$5027,7,FALSE)))))))))</f>
        <v>Shellfish</v>
      </c>
      <c r="C338" s="113" t="str">
        <f>IF(K338="","",IF(Declaration!$I$4="English",K338,IF(Declaration!$I$4="French",VLOOKUP($K338,Languages!$A$1:$G$5027,2,FALSE),IF(Declaration!$I$4="Spanish",VLOOKUP($K338,Languages!$A$1:$G$5027,3,FALSE),IF(Declaration!$I$4="German",VLOOKUP($K338,Languages!$A$1:$G$5027,4,FALSE),IF(Declaration!$I$4="Chinese",VLOOKUP($K338,Languages!$A$1:$G$5027,5,FALSE),IF(Declaration!$I$4="Japanese",VLOOKUP($K338,Languages!$A$1:$G$5027,6,FALSE),IF(Declaration!$I$4="Portugese",VLOOKUP($K338,Languages!$A$1:$G$5027,7,FALSE)))))))))</f>
        <v>El Salvador</v>
      </c>
      <c r="D338" s="224"/>
      <c r="E338" s="224"/>
      <c r="J338" s="231" t="s">
        <v>3084</v>
      </c>
      <c r="K338" s="231" t="s">
        <v>49</v>
      </c>
      <c r="L338" t="str">
        <f t="shared" si="10"/>
        <v>Shellfish</v>
      </c>
      <c r="M338" t="str">
        <f t="shared" si="11"/>
        <v>Shellfish</v>
      </c>
    </row>
    <row r="339" spans="2:13" x14ac:dyDescent="0.2">
      <c r="B339" s="113" t="str">
        <f>IF(J339="","",IF(Declaration!$I$4="English",J339,IF(Declaration!$I$4="French",VLOOKUP($J339,Languages!$A$1:$G$5027,2,FALSE),IF(Declaration!$I$4="Spanish",VLOOKUP($J339,Languages!$A$1:$G$5027,3,FALSE),IF(Declaration!$I$4="German",VLOOKUP($J339,Languages!$A$1:$G$5027,4,FALSE),IF(Declaration!$I$4="Chinese",VLOOKUP($J339,Languages!$A$1:$G$5027,5,FALSE),IF(Declaration!$I$4="Japanese",VLOOKUP($J339,Languages!$A$1:$G$5027,6,FALSE),IF(Declaration!$I$4="Portugese",VLOOKUP($J339,Languages!$A$1:$G$5027,7,FALSE)))))))))</f>
        <v>Shellfish</v>
      </c>
      <c r="C339" s="113" t="str">
        <f>IF(K339="","",IF(Declaration!$I$4="English",K339,IF(Declaration!$I$4="French",VLOOKUP($K339,Languages!$A$1:$G$5027,2,FALSE),IF(Declaration!$I$4="Spanish",VLOOKUP($K339,Languages!$A$1:$G$5027,3,FALSE),IF(Declaration!$I$4="German",VLOOKUP($K339,Languages!$A$1:$G$5027,4,FALSE),IF(Declaration!$I$4="Chinese",VLOOKUP($K339,Languages!$A$1:$G$5027,5,FALSE),IF(Declaration!$I$4="Japanese",VLOOKUP($K339,Languages!$A$1:$G$5027,6,FALSE),IF(Declaration!$I$4="Portugese",VLOOKUP($K339,Languages!$A$1:$G$5027,7,FALSE)))))))))</f>
        <v>Nicaragua</v>
      </c>
      <c r="D339" s="224"/>
      <c r="E339" s="224"/>
      <c r="J339" s="231" t="s">
        <v>3084</v>
      </c>
      <c r="K339" s="231" t="s">
        <v>95</v>
      </c>
      <c r="L339" t="str">
        <f t="shared" si="10"/>
        <v>Shellfish</v>
      </c>
      <c r="M339" t="str">
        <f t="shared" si="11"/>
        <v>Shellfish</v>
      </c>
    </row>
    <row r="340" spans="2:13" x14ac:dyDescent="0.2">
      <c r="B340" s="113" t="str">
        <f>IF(J340="","",IF(Declaration!$I$4="English",J340,IF(Declaration!$I$4="French",VLOOKUP($J340,Languages!$A$1:$G$5027,2,FALSE),IF(Declaration!$I$4="Spanish",VLOOKUP($J340,Languages!$A$1:$G$5027,3,FALSE),IF(Declaration!$I$4="German",VLOOKUP($J340,Languages!$A$1:$G$5027,4,FALSE),IF(Declaration!$I$4="Chinese",VLOOKUP($J340,Languages!$A$1:$G$5027,5,FALSE),IF(Declaration!$I$4="Japanese",VLOOKUP($J340,Languages!$A$1:$G$5027,6,FALSE),IF(Declaration!$I$4="Portugese",VLOOKUP($J340,Languages!$A$1:$G$5027,7,FALSE)))))))))</f>
        <v>Shrimp</v>
      </c>
      <c r="C340" s="113" t="str">
        <f>IF(K340="","",IF(Declaration!$I$4="English",K340,IF(Declaration!$I$4="French",VLOOKUP($K340,Languages!$A$1:$G$5027,2,FALSE),IF(Declaration!$I$4="Spanish",VLOOKUP($K340,Languages!$A$1:$G$5027,3,FALSE),IF(Declaration!$I$4="German",VLOOKUP($K340,Languages!$A$1:$G$5027,4,FALSE),IF(Declaration!$I$4="Chinese",VLOOKUP($K340,Languages!$A$1:$G$5027,5,FALSE),IF(Declaration!$I$4="Japanese",VLOOKUP($K340,Languages!$A$1:$G$5027,6,FALSE),IF(Declaration!$I$4="Portugese",VLOOKUP($K340,Languages!$A$1:$G$5027,7,FALSE)))))))))</f>
        <v>Bangladesh</v>
      </c>
      <c r="D340" s="224"/>
      <c r="E340" s="224"/>
      <c r="J340" s="231" t="s">
        <v>3085</v>
      </c>
      <c r="K340" s="231" t="s">
        <v>24</v>
      </c>
      <c r="L340" t="str">
        <f t="shared" si="10"/>
        <v>Shrimp</v>
      </c>
      <c r="M340" t="str">
        <f t="shared" si="11"/>
        <v>Shrimp</v>
      </c>
    </row>
    <row r="341" spans="2:13" x14ac:dyDescent="0.2">
      <c r="B341" s="113" t="str">
        <f>IF(J341="","",IF(Declaration!$I$4="English",J341,IF(Declaration!$I$4="French",VLOOKUP($J341,Languages!$A$1:$G$5027,2,FALSE),IF(Declaration!$I$4="Spanish",VLOOKUP($J341,Languages!$A$1:$G$5027,3,FALSE),IF(Declaration!$I$4="German",VLOOKUP($J341,Languages!$A$1:$G$5027,4,FALSE),IF(Declaration!$I$4="Chinese",VLOOKUP($J341,Languages!$A$1:$G$5027,5,FALSE),IF(Declaration!$I$4="Japanese",VLOOKUP($J341,Languages!$A$1:$G$5027,6,FALSE),IF(Declaration!$I$4="Portugese",VLOOKUP($J341,Languages!$A$1:$G$5027,7,FALSE)))))))))</f>
        <v>Shrimp</v>
      </c>
      <c r="C341" s="113" t="str">
        <f>IF(K341="","",IF(Declaration!$I$4="English",K341,IF(Declaration!$I$4="French",VLOOKUP($K341,Languages!$A$1:$G$5027,2,FALSE),IF(Declaration!$I$4="Spanish",VLOOKUP($K341,Languages!$A$1:$G$5027,3,FALSE),IF(Declaration!$I$4="German",VLOOKUP($K341,Languages!$A$1:$G$5027,4,FALSE),IF(Declaration!$I$4="Chinese",VLOOKUP($K341,Languages!$A$1:$G$5027,5,FALSE),IF(Declaration!$I$4="Japanese",VLOOKUP($K341,Languages!$A$1:$G$5027,6,FALSE),IF(Declaration!$I$4="Portugese",VLOOKUP($K341,Languages!$A$1:$G$5027,7,FALSE)))))))))</f>
        <v>Burma</v>
      </c>
      <c r="D341" s="224"/>
      <c r="E341" s="224"/>
      <c r="J341" s="231" t="s">
        <v>3085</v>
      </c>
      <c r="K341" s="231" t="s">
        <v>3202</v>
      </c>
      <c r="L341" t="str">
        <f t="shared" si="10"/>
        <v>Shrimp</v>
      </c>
      <c r="M341" t="str">
        <f t="shared" si="11"/>
        <v>Shrimp</v>
      </c>
    </row>
    <row r="342" spans="2:13" x14ac:dyDescent="0.2">
      <c r="B342" s="113" t="str">
        <f>IF(J342="","",IF(Declaration!$I$4="English",J342,IF(Declaration!$I$4="French",VLOOKUP($J342,Languages!$A$1:$G$5027,2,FALSE),IF(Declaration!$I$4="Spanish",VLOOKUP($J342,Languages!$A$1:$G$5027,3,FALSE),IF(Declaration!$I$4="German",VLOOKUP($J342,Languages!$A$1:$G$5027,4,FALSE),IF(Declaration!$I$4="Chinese",VLOOKUP($J342,Languages!$A$1:$G$5027,5,FALSE),IF(Declaration!$I$4="Japanese",VLOOKUP($J342,Languages!$A$1:$G$5027,6,FALSE),IF(Declaration!$I$4="Portugese",VLOOKUP($J342,Languages!$A$1:$G$5027,7,FALSE)))))))))</f>
        <v>Shrimp</v>
      </c>
      <c r="C342" s="113" t="str">
        <f>IF(K342="","",IF(Declaration!$I$4="English",K342,IF(Declaration!$I$4="French",VLOOKUP($K342,Languages!$A$1:$G$5027,2,FALSE),IF(Declaration!$I$4="Spanish",VLOOKUP($K342,Languages!$A$1:$G$5027,3,FALSE),IF(Declaration!$I$4="German",VLOOKUP($K342,Languages!$A$1:$G$5027,4,FALSE),IF(Declaration!$I$4="Chinese",VLOOKUP($K342,Languages!$A$1:$G$5027,5,FALSE),IF(Declaration!$I$4="Japanese",VLOOKUP($K342,Languages!$A$1:$G$5027,6,FALSE),IF(Declaration!$I$4="Portugese",VLOOKUP($K342,Languages!$A$1:$G$5027,7,FALSE)))))))))</f>
        <v>Cambodia</v>
      </c>
      <c r="D342" s="224"/>
      <c r="E342" s="224"/>
      <c r="J342" s="231" t="s">
        <v>3085</v>
      </c>
      <c r="K342" s="231" t="s">
        <v>36</v>
      </c>
      <c r="L342" t="str">
        <f t="shared" si="10"/>
        <v>Shrimp</v>
      </c>
      <c r="M342" t="str">
        <f t="shared" si="11"/>
        <v>Shrimp</v>
      </c>
    </row>
    <row r="343" spans="2:13" x14ac:dyDescent="0.2">
      <c r="B343" s="113" t="str">
        <f>IF(J343="","",IF(Declaration!$I$4="English",J343,IF(Declaration!$I$4="French",VLOOKUP($J343,Languages!$A$1:$G$5027,2,FALSE),IF(Declaration!$I$4="Spanish",VLOOKUP($J343,Languages!$A$1:$G$5027,3,FALSE),IF(Declaration!$I$4="German",VLOOKUP($J343,Languages!$A$1:$G$5027,4,FALSE),IF(Declaration!$I$4="Chinese",VLOOKUP($J343,Languages!$A$1:$G$5027,5,FALSE),IF(Declaration!$I$4="Japanese",VLOOKUP($J343,Languages!$A$1:$G$5027,6,FALSE),IF(Declaration!$I$4="Portugese",VLOOKUP($J343,Languages!$A$1:$G$5027,7,FALSE)))))))))</f>
        <v>Shrimp</v>
      </c>
      <c r="C343" s="113" t="str">
        <f>IF(K343="","",IF(Declaration!$I$4="English",K343,IF(Declaration!$I$4="French",VLOOKUP($K343,Languages!$A$1:$G$5027,2,FALSE),IF(Declaration!$I$4="Spanish",VLOOKUP($K343,Languages!$A$1:$G$5027,3,FALSE),IF(Declaration!$I$4="German",VLOOKUP($K343,Languages!$A$1:$G$5027,4,FALSE),IF(Declaration!$I$4="Chinese",VLOOKUP($K343,Languages!$A$1:$G$5027,5,FALSE),IF(Declaration!$I$4="Japanese",VLOOKUP($K343,Languages!$A$1:$G$5027,6,FALSE),IF(Declaration!$I$4="Portugese",VLOOKUP($K343,Languages!$A$1:$G$5027,7,FALSE)))))))))</f>
        <v>Thailand</v>
      </c>
      <c r="D343" s="224"/>
      <c r="E343" s="224"/>
      <c r="J343" s="231" t="s">
        <v>3085</v>
      </c>
      <c r="K343" s="231" t="s">
        <v>121</v>
      </c>
      <c r="L343" t="str">
        <f t="shared" si="10"/>
        <v>Shrimp</v>
      </c>
      <c r="M343" t="str">
        <f t="shared" si="11"/>
        <v>Shrimp</v>
      </c>
    </row>
    <row r="344" spans="2:13" x14ac:dyDescent="0.2">
      <c r="B344" s="113" t="str">
        <f>IF(J344="","",IF(Declaration!$I$4="English",J344,IF(Declaration!$I$4="French",VLOOKUP($J344,Languages!$A$1:$G$5027,2,FALSE),IF(Declaration!$I$4="Spanish",VLOOKUP($J344,Languages!$A$1:$G$5027,3,FALSE),IF(Declaration!$I$4="German",VLOOKUP($J344,Languages!$A$1:$G$5027,4,FALSE),IF(Declaration!$I$4="Chinese",VLOOKUP($J344,Languages!$A$1:$G$5027,5,FALSE),IF(Declaration!$I$4="Japanese",VLOOKUP($J344,Languages!$A$1:$G$5027,6,FALSE),IF(Declaration!$I$4="Portugese",VLOOKUP($J344,Languages!$A$1:$G$5027,7,FALSE)))))))))</f>
        <v>Silk Cocoons</v>
      </c>
      <c r="C344" s="113" t="str">
        <f>IF(K344="","",IF(Declaration!$I$4="English",K344,IF(Declaration!$I$4="French",VLOOKUP($K344,Languages!$A$1:$G$5027,2,FALSE),IF(Declaration!$I$4="Spanish",VLOOKUP($K344,Languages!$A$1:$G$5027,3,FALSE),IF(Declaration!$I$4="German",VLOOKUP($K344,Languages!$A$1:$G$5027,4,FALSE),IF(Declaration!$I$4="Chinese",VLOOKUP($K344,Languages!$A$1:$G$5027,5,FALSE),IF(Declaration!$I$4="Japanese",VLOOKUP($K344,Languages!$A$1:$G$5027,6,FALSE),IF(Declaration!$I$4="Portugese",VLOOKUP($K344,Languages!$A$1:$G$5027,7,FALSE)))))))))</f>
        <v>Uzbekistan</v>
      </c>
      <c r="D344" s="224"/>
      <c r="E344" s="224"/>
      <c r="J344" s="231" t="s">
        <v>3086</v>
      </c>
      <c r="K344" s="231" t="s">
        <v>132</v>
      </c>
      <c r="L344" t="str">
        <f t="shared" si="10"/>
        <v>Silk Cocoons</v>
      </c>
      <c r="M344" t="str">
        <f t="shared" si="11"/>
        <v>Silk Cocoons</v>
      </c>
    </row>
    <row r="345" spans="2:13" x14ac:dyDescent="0.2">
      <c r="B345" s="113" t="str">
        <f>IF(J345="","",IF(Declaration!$I$4="English",J345,IF(Declaration!$I$4="French",VLOOKUP($J345,Languages!$A$1:$G$5027,2,FALSE),IF(Declaration!$I$4="Spanish",VLOOKUP($J345,Languages!$A$1:$G$5027,3,FALSE),IF(Declaration!$I$4="German",VLOOKUP($J345,Languages!$A$1:$G$5027,4,FALSE),IF(Declaration!$I$4="Chinese",VLOOKUP($J345,Languages!$A$1:$G$5027,5,FALSE),IF(Declaration!$I$4="Japanese",VLOOKUP($J345,Languages!$A$1:$G$5027,6,FALSE),IF(Declaration!$I$4="Portugese",VLOOKUP($J345,Languages!$A$1:$G$5027,7,FALSE)))))))))</f>
        <v>Silk Fabric</v>
      </c>
      <c r="C345" s="113" t="str">
        <f>IF(K345="","",IF(Declaration!$I$4="English",K345,IF(Declaration!$I$4="French",VLOOKUP($K345,Languages!$A$1:$G$5027,2,FALSE),IF(Declaration!$I$4="Spanish",VLOOKUP($K345,Languages!$A$1:$G$5027,3,FALSE),IF(Declaration!$I$4="German",VLOOKUP($K345,Languages!$A$1:$G$5027,4,FALSE),IF(Declaration!$I$4="Chinese",VLOOKUP($K345,Languages!$A$1:$G$5027,5,FALSE),IF(Declaration!$I$4="Japanese",VLOOKUP($K345,Languages!$A$1:$G$5027,6,FALSE),IF(Declaration!$I$4="Portugese",VLOOKUP($K345,Languages!$A$1:$G$5027,7,FALSE)))))))))</f>
        <v>India</v>
      </c>
      <c r="D345" s="224"/>
      <c r="E345" s="224"/>
      <c r="J345" s="231" t="s">
        <v>3139</v>
      </c>
      <c r="K345" s="231" t="s">
        <v>64</v>
      </c>
      <c r="L345" t="str">
        <f t="shared" si="10"/>
        <v>Silk Fabric</v>
      </c>
      <c r="M345" t="str">
        <f t="shared" si="11"/>
        <v>Silk Fabric</v>
      </c>
    </row>
    <row r="346" spans="2:13" x14ac:dyDescent="0.2">
      <c r="B346" s="113" t="str">
        <f>IF(J346="","",IF(Declaration!$I$4="English",J346,IF(Declaration!$I$4="French",VLOOKUP($J346,Languages!$A$1:$G$5027,2,FALSE),IF(Declaration!$I$4="Spanish",VLOOKUP($J346,Languages!$A$1:$G$5027,3,FALSE),IF(Declaration!$I$4="German",VLOOKUP($J346,Languages!$A$1:$G$5027,4,FALSE),IF(Declaration!$I$4="Chinese",VLOOKUP($J346,Languages!$A$1:$G$5027,5,FALSE),IF(Declaration!$I$4="Japanese",VLOOKUP($J346,Languages!$A$1:$G$5027,6,FALSE),IF(Declaration!$I$4="Portugese",VLOOKUP($J346,Languages!$A$1:$G$5027,7,FALSE)))))))))</f>
        <v>Silk Thread</v>
      </c>
      <c r="C346" s="113" t="str">
        <f>IF(K346="","",IF(Declaration!$I$4="English",K346,IF(Declaration!$I$4="French",VLOOKUP($K346,Languages!$A$1:$G$5027,2,FALSE),IF(Declaration!$I$4="Spanish",VLOOKUP($K346,Languages!$A$1:$G$5027,3,FALSE),IF(Declaration!$I$4="German",VLOOKUP($K346,Languages!$A$1:$G$5027,4,FALSE),IF(Declaration!$I$4="Chinese",VLOOKUP($K346,Languages!$A$1:$G$5027,5,FALSE),IF(Declaration!$I$4="Japanese",VLOOKUP($K346,Languages!$A$1:$G$5027,6,FALSE),IF(Declaration!$I$4="Portugese",VLOOKUP($K346,Languages!$A$1:$G$5027,7,FALSE)))))))))</f>
        <v>India</v>
      </c>
      <c r="D346" s="224"/>
      <c r="E346" s="224"/>
      <c r="J346" s="231" t="s">
        <v>3140</v>
      </c>
      <c r="K346" s="231" t="s">
        <v>64</v>
      </c>
      <c r="L346" t="str">
        <f t="shared" si="10"/>
        <v>Silk Thread</v>
      </c>
      <c r="M346" t="str">
        <f t="shared" si="11"/>
        <v>Silk Thread</v>
      </c>
    </row>
    <row r="347" spans="2:13" x14ac:dyDescent="0.2">
      <c r="B347" s="113" t="str">
        <f>IF(J347="","",IF(Declaration!$I$4="English",J347,IF(Declaration!$I$4="French",VLOOKUP($J347,Languages!$A$1:$G$5027,2,FALSE),IF(Declaration!$I$4="Spanish",VLOOKUP($J347,Languages!$A$1:$G$5027,3,FALSE),IF(Declaration!$I$4="German",VLOOKUP($J347,Languages!$A$1:$G$5027,4,FALSE),IF(Declaration!$I$4="Chinese",VLOOKUP($J347,Languages!$A$1:$G$5027,5,FALSE),IF(Declaration!$I$4="Japanese",VLOOKUP($J347,Languages!$A$1:$G$5027,6,FALSE),IF(Declaration!$I$4="Portugese",VLOOKUP($J347,Languages!$A$1:$G$5027,7,FALSE)))))))))</f>
        <v>Silver</v>
      </c>
      <c r="C347" s="113" t="str">
        <f>IF(K347="","",IF(Declaration!$I$4="English",K347,IF(Declaration!$I$4="French",VLOOKUP($K347,Languages!$A$1:$G$5027,2,FALSE),IF(Declaration!$I$4="Spanish",VLOOKUP($K347,Languages!$A$1:$G$5027,3,FALSE),IF(Declaration!$I$4="German",VLOOKUP($K347,Languages!$A$1:$G$5027,4,FALSE),IF(Declaration!$I$4="Chinese",VLOOKUP($K347,Languages!$A$1:$G$5027,5,FALSE),IF(Declaration!$I$4="Japanese",VLOOKUP($K347,Languages!$A$1:$G$5027,6,FALSE),IF(Declaration!$I$4="Portugese",VLOOKUP($K347,Languages!$A$1:$G$5027,7,FALSE)))))))))</f>
        <v>Bolivia</v>
      </c>
      <c r="D347" s="224"/>
      <c r="E347" s="224"/>
      <c r="J347" s="231" t="s">
        <v>3172</v>
      </c>
      <c r="K347" s="231" t="s">
        <v>3203</v>
      </c>
      <c r="L347" t="str">
        <f t="shared" si="10"/>
        <v>Silver</v>
      </c>
      <c r="M347" t="str">
        <f t="shared" si="11"/>
        <v>Silver</v>
      </c>
    </row>
    <row r="348" spans="2:13" x14ac:dyDescent="0.2">
      <c r="B348" s="113" t="str">
        <f>IF(J348="","",IF(Declaration!$I$4="English",J348,IF(Declaration!$I$4="French",VLOOKUP($J348,Languages!$A$1:$G$5027,2,FALSE),IF(Declaration!$I$4="Spanish",VLOOKUP($J348,Languages!$A$1:$G$5027,3,FALSE),IF(Declaration!$I$4="German",VLOOKUP($J348,Languages!$A$1:$G$5027,4,FALSE),IF(Declaration!$I$4="Chinese",VLOOKUP($J348,Languages!$A$1:$G$5027,5,FALSE),IF(Declaration!$I$4="Japanese",VLOOKUP($J348,Languages!$A$1:$G$5027,6,FALSE),IF(Declaration!$I$4="Portugese",VLOOKUP($J348,Languages!$A$1:$G$5027,7,FALSE)))))))))</f>
        <v>Sisal</v>
      </c>
      <c r="C348" s="113" t="str">
        <f>IF(K348="","",IF(Declaration!$I$4="English",K348,IF(Declaration!$I$4="French",VLOOKUP($K348,Languages!$A$1:$G$5027,2,FALSE),IF(Declaration!$I$4="Spanish",VLOOKUP($K348,Languages!$A$1:$G$5027,3,FALSE),IF(Declaration!$I$4="German",VLOOKUP($K348,Languages!$A$1:$G$5027,4,FALSE),IF(Declaration!$I$4="Chinese",VLOOKUP($K348,Languages!$A$1:$G$5027,5,FALSE),IF(Declaration!$I$4="Japanese",VLOOKUP($K348,Languages!$A$1:$G$5027,6,FALSE),IF(Declaration!$I$4="Portugese",VLOOKUP($K348,Languages!$A$1:$G$5027,7,FALSE)))))))))</f>
        <v>Brazil</v>
      </c>
      <c r="D348" s="224"/>
      <c r="E348" s="224"/>
      <c r="J348" s="231" t="s">
        <v>3087</v>
      </c>
      <c r="K348" s="231" t="s">
        <v>31</v>
      </c>
      <c r="L348" t="str">
        <f t="shared" si="10"/>
        <v>Sisal</v>
      </c>
      <c r="M348" t="str">
        <f t="shared" si="11"/>
        <v>Sisal</v>
      </c>
    </row>
    <row r="349" spans="2:13" x14ac:dyDescent="0.2">
      <c r="B349" s="113" t="str">
        <f>IF(J349="","",IF(Declaration!$I$4="English",J349,IF(Declaration!$I$4="French",VLOOKUP($J349,Languages!$A$1:$G$5027,2,FALSE),IF(Declaration!$I$4="Spanish",VLOOKUP($J349,Languages!$A$1:$G$5027,3,FALSE),IF(Declaration!$I$4="German",VLOOKUP($J349,Languages!$A$1:$G$5027,4,FALSE),IF(Declaration!$I$4="Chinese",VLOOKUP($J349,Languages!$A$1:$G$5027,5,FALSE),IF(Declaration!$I$4="Japanese",VLOOKUP($J349,Languages!$A$1:$G$5027,6,FALSE),IF(Declaration!$I$4="Portugese",VLOOKUP($J349,Languages!$A$1:$G$5027,7,FALSE)))))))))</f>
        <v>Sisal</v>
      </c>
      <c r="C349" s="113" t="str">
        <f>IF(K349="","",IF(Declaration!$I$4="English",K349,IF(Declaration!$I$4="French",VLOOKUP($K349,Languages!$A$1:$G$5027,2,FALSE),IF(Declaration!$I$4="Spanish",VLOOKUP($K349,Languages!$A$1:$G$5027,3,FALSE),IF(Declaration!$I$4="German",VLOOKUP($K349,Languages!$A$1:$G$5027,4,FALSE),IF(Declaration!$I$4="Chinese",VLOOKUP($K349,Languages!$A$1:$G$5027,5,FALSE),IF(Declaration!$I$4="Japanese",VLOOKUP($K349,Languages!$A$1:$G$5027,6,FALSE),IF(Declaration!$I$4="Portugese",VLOOKUP($K349,Languages!$A$1:$G$5027,7,FALSE)))))))))</f>
        <v>Kenya</v>
      </c>
      <c r="D349" s="224"/>
      <c r="E349" s="224"/>
      <c r="J349" s="231" t="s">
        <v>3087</v>
      </c>
      <c r="K349" s="231" t="s">
        <v>70</v>
      </c>
      <c r="L349" t="str">
        <f t="shared" si="10"/>
        <v>Sisal</v>
      </c>
      <c r="M349" t="str">
        <f t="shared" si="11"/>
        <v>Sisal</v>
      </c>
    </row>
    <row r="350" spans="2:13" x14ac:dyDescent="0.2">
      <c r="B350" s="113" t="str">
        <f>IF(J350="","",IF(Declaration!$I$4="English",J350,IF(Declaration!$I$4="French",VLOOKUP($J350,Languages!$A$1:$G$5027,2,FALSE),IF(Declaration!$I$4="Spanish",VLOOKUP($J350,Languages!$A$1:$G$5027,3,FALSE),IF(Declaration!$I$4="German",VLOOKUP($J350,Languages!$A$1:$G$5027,4,FALSE),IF(Declaration!$I$4="Chinese",VLOOKUP($J350,Languages!$A$1:$G$5027,5,FALSE),IF(Declaration!$I$4="Japanese",VLOOKUP($J350,Languages!$A$1:$G$5027,6,FALSE),IF(Declaration!$I$4="Portugese",VLOOKUP($J350,Languages!$A$1:$G$5027,7,FALSE)))))))))</f>
        <v>Sisal</v>
      </c>
      <c r="C350" s="113" t="str">
        <f>IF(K350="","",IF(Declaration!$I$4="English",K350,IF(Declaration!$I$4="French",VLOOKUP($K350,Languages!$A$1:$G$5027,2,FALSE),IF(Declaration!$I$4="Spanish",VLOOKUP($K350,Languages!$A$1:$G$5027,3,FALSE),IF(Declaration!$I$4="German",VLOOKUP($K350,Languages!$A$1:$G$5027,4,FALSE),IF(Declaration!$I$4="Chinese",VLOOKUP($K350,Languages!$A$1:$G$5027,5,FALSE),IF(Declaration!$I$4="Japanese",VLOOKUP($K350,Languages!$A$1:$G$5027,6,FALSE),IF(Declaration!$I$4="Portugese",VLOOKUP($K350,Languages!$A$1:$G$5027,7,FALSE)))))))))</f>
        <v>Tanzania</v>
      </c>
      <c r="D350" s="224"/>
      <c r="E350" s="224"/>
      <c r="J350" s="231" t="s">
        <v>3087</v>
      </c>
      <c r="K350" s="231" t="s">
        <v>3207</v>
      </c>
      <c r="L350" t="str">
        <f t="shared" si="10"/>
        <v>Sisal</v>
      </c>
      <c r="M350" t="str">
        <f t="shared" si="11"/>
        <v>Sisal</v>
      </c>
    </row>
    <row r="351" spans="2:13" x14ac:dyDescent="0.2">
      <c r="B351" s="113" t="str">
        <f>IF(J351="","",IF(Declaration!$I$4="English",J351,IF(Declaration!$I$4="French",VLOOKUP($J351,Languages!$A$1:$G$5027,2,FALSE),IF(Declaration!$I$4="Spanish",VLOOKUP($J351,Languages!$A$1:$G$5027,3,FALSE),IF(Declaration!$I$4="German",VLOOKUP($J351,Languages!$A$1:$G$5027,4,FALSE),IF(Declaration!$I$4="Chinese",VLOOKUP($J351,Languages!$A$1:$G$5027,5,FALSE),IF(Declaration!$I$4="Japanese",VLOOKUP($J351,Languages!$A$1:$G$5027,6,FALSE),IF(Declaration!$I$4="Portugese",VLOOKUP($J351,Languages!$A$1:$G$5027,7,FALSE)))))))))</f>
        <v>Soap</v>
      </c>
      <c r="C351" s="113" t="str">
        <f>IF(K351="","",IF(Declaration!$I$4="English",K351,IF(Declaration!$I$4="French",VLOOKUP($K351,Languages!$A$1:$G$5027,2,FALSE),IF(Declaration!$I$4="Spanish",VLOOKUP($K351,Languages!$A$1:$G$5027,3,FALSE),IF(Declaration!$I$4="German",VLOOKUP($K351,Languages!$A$1:$G$5027,4,FALSE),IF(Declaration!$I$4="Chinese",VLOOKUP($K351,Languages!$A$1:$G$5027,5,FALSE),IF(Declaration!$I$4="Japanese",VLOOKUP($K351,Languages!$A$1:$G$5027,6,FALSE),IF(Declaration!$I$4="Portugese",VLOOKUP($K351,Languages!$A$1:$G$5027,7,FALSE)))))))))</f>
        <v>Bangladesh</v>
      </c>
      <c r="D351" s="224"/>
      <c r="E351" s="224"/>
      <c r="J351" s="231" t="s">
        <v>3141</v>
      </c>
      <c r="K351" s="231" t="s">
        <v>24</v>
      </c>
      <c r="L351" t="str">
        <f t="shared" si="10"/>
        <v>Soap</v>
      </c>
      <c r="M351" t="str">
        <f t="shared" si="11"/>
        <v>Soap</v>
      </c>
    </row>
    <row r="352" spans="2:13" x14ac:dyDescent="0.2">
      <c r="B352" s="113" t="str">
        <f>IF(J352="","",IF(Declaration!$I$4="English",J352,IF(Declaration!$I$4="French",VLOOKUP($J352,Languages!$A$1:$G$5027,2,FALSE),IF(Declaration!$I$4="Spanish",VLOOKUP($J352,Languages!$A$1:$G$5027,3,FALSE),IF(Declaration!$I$4="German",VLOOKUP($J352,Languages!$A$1:$G$5027,4,FALSE),IF(Declaration!$I$4="Chinese",VLOOKUP($J352,Languages!$A$1:$G$5027,5,FALSE),IF(Declaration!$I$4="Japanese",VLOOKUP($J352,Languages!$A$1:$G$5027,6,FALSE),IF(Declaration!$I$4="Portugese",VLOOKUP($J352,Languages!$A$1:$G$5027,7,FALSE)))))))))</f>
        <v>Soccer Balls</v>
      </c>
      <c r="C352" s="113" t="str">
        <f>IF(K352="","",IF(Declaration!$I$4="English",K352,IF(Declaration!$I$4="French",VLOOKUP($K352,Languages!$A$1:$G$5027,2,FALSE),IF(Declaration!$I$4="Spanish",VLOOKUP($K352,Languages!$A$1:$G$5027,3,FALSE),IF(Declaration!$I$4="German",VLOOKUP($K352,Languages!$A$1:$G$5027,4,FALSE),IF(Declaration!$I$4="Chinese",VLOOKUP($K352,Languages!$A$1:$G$5027,5,FALSE),IF(Declaration!$I$4="Japanese",VLOOKUP($K352,Languages!$A$1:$G$5027,6,FALSE),IF(Declaration!$I$4="Portugese",VLOOKUP($K352,Languages!$A$1:$G$5027,7,FALSE)))))))))</f>
        <v>India</v>
      </c>
      <c r="D352" s="224"/>
      <c r="E352" s="224"/>
      <c r="J352" s="231" t="s">
        <v>3142</v>
      </c>
      <c r="K352" s="231" t="s">
        <v>64</v>
      </c>
      <c r="L352" t="str">
        <f t="shared" si="10"/>
        <v>Soccer Balls</v>
      </c>
      <c r="M352" t="str">
        <f t="shared" si="11"/>
        <v>Soccer Balls</v>
      </c>
    </row>
    <row r="353" spans="2:13" x14ac:dyDescent="0.2">
      <c r="B353" s="113" t="str">
        <f>IF(J353="","",IF(Declaration!$I$4="English",J353,IF(Declaration!$I$4="French",VLOOKUP($J353,Languages!$A$1:$G$5027,2,FALSE),IF(Declaration!$I$4="Spanish",VLOOKUP($J353,Languages!$A$1:$G$5027,3,FALSE),IF(Declaration!$I$4="German",VLOOKUP($J353,Languages!$A$1:$G$5027,4,FALSE),IF(Declaration!$I$4="Chinese",VLOOKUP($J353,Languages!$A$1:$G$5027,5,FALSE),IF(Declaration!$I$4="Japanese",VLOOKUP($J353,Languages!$A$1:$G$5027,6,FALSE),IF(Declaration!$I$4="Portugese",VLOOKUP($J353,Languages!$A$1:$G$5027,7,FALSE)))))))))</f>
        <v>Stones</v>
      </c>
      <c r="C353" s="113" t="str">
        <f>IF(K353="","",IF(Declaration!$I$4="English",K353,IF(Declaration!$I$4="French",VLOOKUP($K353,Languages!$A$1:$G$5027,2,FALSE),IF(Declaration!$I$4="Spanish",VLOOKUP($K353,Languages!$A$1:$G$5027,3,FALSE),IF(Declaration!$I$4="German",VLOOKUP($K353,Languages!$A$1:$G$5027,4,FALSE),IF(Declaration!$I$4="Chinese",VLOOKUP($K353,Languages!$A$1:$G$5027,5,FALSE),IF(Declaration!$I$4="Japanese",VLOOKUP($K353,Languages!$A$1:$G$5027,6,FALSE),IF(Declaration!$I$4="Portugese",VLOOKUP($K353,Languages!$A$1:$G$5027,7,FALSE)))))))))</f>
        <v>India</v>
      </c>
      <c r="D353" s="224"/>
      <c r="E353" s="224"/>
      <c r="J353" s="231" t="s">
        <v>3173</v>
      </c>
      <c r="K353" s="231" t="s">
        <v>64</v>
      </c>
      <c r="L353" t="str">
        <f t="shared" si="10"/>
        <v>Stones</v>
      </c>
      <c r="M353" t="str">
        <f t="shared" si="11"/>
        <v>Stones</v>
      </c>
    </row>
    <row r="354" spans="2:13" x14ac:dyDescent="0.2">
      <c r="B354" s="113" t="str">
        <f>IF(J354="","",IF(Declaration!$I$4="English",J354,IF(Declaration!$I$4="French",VLOOKUP($J354,Languages!$A$1:$G$5027,2,FALSE),IF(Declaration!$I$4="Spanish",VLOOKUP($J354,Languages!$A$1:$G$5027,3,FALSE),IF(Declaration!$I$4="German",VLOOKUP($J354,Languages!$A$1:$G$5027,4,FALSE),IF(Declaration!$I$4="Chinese",VLOOKUP($J354,Languages!$A$1:$G$5027,5,FALSE),IF(Declaration!$I$4="Japanese",VLOOKUP($J354,Languages!$A$1:$G$5027,6,FALSE),IF(Declaration!$I$4="Portugese",VLOOKUP($J354,Languages!$A$1:$G$5027,7,FALSE)))))))))</f>
        <v>Stones</v>
      </c>
      <c r="C354" s="113" t="str">
        <f>IF(K354="","",IF(Declaration!$I$4="English",K354,IF(Declaration!$I$4="French",VLOOKUP($K354,Languages!$A$1:$G$5027,2,FALSE),IF(Declaration!$I$4="Spanish",VLOOKUP($K354,Languages!$A$1:$G$5027,3,FALSE),IF(Declaration!$I$4="German",VLOOKUP($K354,Languages!$A$1:$G$5027,4,FALSE),IF(Declaration!$I$4="Chinese",VLOOKUP($K354,Languages!$A$1:$G$5027,5,FALSE),IF(Declaration!$I$4="Japanese",VLOOKUP($K354,Languages!$A$1:$G$5027,6,FALSE),IF(Declaration!$I$4="Portugese",VLOOKUP($K354,Languages!$A$1:$G$5027,7,FALSE)))))))))</f>
        <v>Madagascar</v>
      </c>
      <c r="D354" s="224"/>
      <c r="E354" s="224"/>
      <c r="J354" s="231" t="s">
        <v>3173</v>
      </c>
      <c r="K354" s="231" t="s">
        <v>79</v>
      </c>
      <c r="L354" t="str">
        <f t="shared" si="10"/>
        <v>Stones</v>
      </c>
      <c r="M354" t="str">
        <f t="shared" si="11"/>
        <v>Stones</v>
      </c>
    </row>
    <row r="355" spans="2:13" x14ac:dyDescent="0.2">
      <c r="B355" s="113" t="str">
        <f>IF(J355="","",IF(Declaration!$I$4="English",J355,IF(Declaration!$I$4="French",VLOOKUP($J355,Languages!$A$1:$G$5027,2,FALSE),IF(Declaration!$I$4="Spanish",VLOOKUP($J355,Languages!$A$1:$G$5027,3,FALSE),IF(Declaration!$I$4="German",VLOOKUP($J355,Languages!$A$1:$G$5027,4,FALSE),IF(Declaration!$I$4="Chinese",VLOOKUP($J355,Languages!$A$1:$G$5027,5,FALSE),IF(Declaration!$I$4="Japanese",VLOOKUP($J355,Languages!$A$1:$G$5027,6,FALSE),IF(Declaration!$I$4="Portugese",VLOOKUP($J355,Languages!$A$1:$G$5027,7,FALSE)))))))))</f>
        <v>Stones</v>
      </c>
      <c r="C355" s="113" t="str">
        <f>IF(K355="","",IF(Declaration!$I$4="English",K355,IF(Declaration!$I$4="French",VLOOKUP($K355,Languages!$A$1:$G$5027,2,FALSE),IF(Declaration!$I$4="Spanish",VLOOKUP($K355,Languages!$A$1:$G$5027,3,FALSE),IF(Declaration!$I$4="German",VLOOKUP($K355,Languages!$A$1:$G$5027,4,FALSE),IF(Declaration!$I$4="Chinese",VLOOKUP($K355,Languages!$A$1:$G$5027,5,FALSE),IF(Declaration!$I$4="Japanese",VLOOKUP($K355,Languages!$A$1:$G$5027,6,FALSE),IF(Declaration!$I$4="Portugese",VLOOKUP($K355,Languages!$A$1:$G$5027,7,FALSE)))))))))</f>
        <v>Nepal</v>
      </c>
      <c r="D355" s="224"/>
      <c r="E355" s="224"/>
      <c r="J355" s="231" t="s">
        <v>3173</v>
      </c>
      <c r="K355" s="231" t="s">
        <v>94</v>
      </c>
      <c r="L355" t="str">
        <f t="shared" si="10"/>
        <v>Stones</v>
      </c>
      <c r="M355" t="str">
        <f t="shared" si="11"/>
        <v>Stones</v>
      </c>
    </row>
    <row r="356" spans="2:13" x14ac:dyDescent="0.2">
      <c r="B356" s="113" t="str">
        <f>IF(J356="","",IF(Declaration!$I$4="English",J356,IF(Declaration!$I$4="French",VLOOKUP($J356,Languages!$A$1:$G$5027,2,FALSE),IF(Declaration!$I$4="Spanish",VLOOKUP($J356,Languages!$A$1:$G$5027,3,FALSE),IF(Declaration!$I$4="German",VLOOKUP($J356,Languages!$A$1:$G$5027,4,FALSE),IF(Declaration!$I$4="Chinese",VLOOKUP($J356,Languages!$A$1:$G$5027,5,FALSE),IF(Declaration!$I$4="Japanese",VLOOKUP($J356,Languages!$A$1:$G$5027,6,FALSE),IF(Declaration!$I$4="Portugese",VLOOKUP($J356,Languages!$A$1:$G$5027,7,FALSE)))))))))</f>
        <v>Stones</v>
      </c>
      <c r="C356" s="113" t="str">
        <f>IF(K356="","",IF(Declaration!$I$4="English",K356,IF(Declaration!$I$4="French",VLOOKUP($K356,Languages!$A$1:$G$5027,2,FALSE),IF(Declaration!$I$4="Spanish",VLOOKUP($K356,Languages!$A$1:$G$5027,3,FALSE),IF(Declaration!$I$4="German",VLOOKUP($K356,Languages!$A$1:$G$5027,4,FALSE),IF(Declaration!$I$4="Chinese",VLOOKUP($K356,Languages!$A$1:$G$5027,5,FALSE),IF(Declaration!$I$4="Japanese",VLOOKUP($K356,Languages!$A$1:$G$5027,6,FALSE),IF(Declaration!$I$4="Portugese",VLOOKUP($K356,Languages!$A$1:$G$5027,7,FALSE)))))))))</f>
        <v>Uganda</v>
      </c>
      <c r="D356" s="224"/>
      <c r="E356" s="224"/>
      <c r="J356" s="231" t="s">
        <v>3173</v>
      </c>
      <c r="K356" s="231" t="s">
        <v>128</v>
      </c>
      <c r="L356" t="str">
        <f t="shared" si="10"/>
        <v>Stones</v>
      </c>
      <c r="M356" t="str">
        <f t="shared" si="11"/>
        <v>Stones</v>
      </c>
    </row>
    <row r="357" spans="2:13" x14ac:dyDescent="0.2">
      <c r="B357" s="113" t="str">
        <f>IF(J357="","",IF(Declaration!$I$4="English",J357,IF(Declaration!$I$4="French",VLOOKUP($J357,Languages!$A$1:$G$5027,2,FALSE),IF(Declaration!$I$4="Spanish",VLOOKUP($J357,Languages!$A$1:$G$5027,3,FALSE),IF(Declaration!$I$4="German",VLOOKUP($J357,Languages!$A$1:$G$5027,4,FALSE),IF(Declaration!$I$4="Chinese",VLOOKUP($J357,Languages!$A$1:$G$5027,5,FALSE),IF(Declaration!$I$4="Japanese",VLOOKUP($J357,Languages!$A$1:$G$5027,6,FALSE),IF(Declaration!$I$4="Portugese",VLOOKUP($J357,Languages!$A$1:$G$5027,7,FALSE)))))))))</f>
        <v>Stones</v>
      </c>
      <c r="C357" s="113" t="str">
        <f>IF(K357="","",IF(Declaration!$I$4="English",K357,IF(Declaration!$I$4="French",VLOOKUP($K357,Languages!$A$1:$G$5027,2,FALSE),IF(Declaration!$I$4="Spanish",VLOOKUP($K357,Languages!$A$1:$G$5027,3,FALSE),IF(Declaration!$I$4="German",VLOOKUP($K357,Languages!$A$1:$G$5027,4,FALSE),IF(Declaration!$I$4="Chinese",VLOOKUP($K357,Languages!$A$1:$G$5027,5,FALSE),IF(Declaration!$I$4="Japanese",VLOOKUP($K357,Languages!$A$1:$G$5027,6,FALSE),IF(Declaration!$I$4="Portugese",VLOOKUP($K357,Languages!$A$1:$G$5027,7,FALSE)))))))))</f>
        <v>Zambia</v>
      </c>
      <c r="D357" s="224"/>
      <c r="E357" s="224"/>
      <c r="J357" s="231" t="s">
        <v>3173</v>
      </c>
      <c r="K357" s="231" t="s">
        <v>135</v>
      </c>
      <c r="L357" t="str">
        <f t="shared" si="10"/>
        <v>Stones</v>
      </c>
      <c r="M357" t="str">
        <f t="shared" si="11"/>
        <v>Stones</v>
      </c>
    </row>
    <row r="358" spans="2:13" x14ac:dyDescent="0.2">
      <c r="B358" s="113" t="str">
        <f>IF(J358="","",IF(Declaration!$I$4="English",J358,IF(Declaration!$I$4="French",VLOOKUP($J358,Languages!$A$1:$G$5027,2,FALSE),IF(Declaration!$I$4="Spanish",VLOOKUP($J358,Languages!$A$1:$G$5027,3,FALSE),IF(Declaration!$I$4="German",VLOOKUP($J358,Languages!$A$1:$G$5027,4,FALSE),IF(Declaration!$I$4="Chinese",VLOOKUP($J358,Languages!$A$1:$G$5027,5,FALSE),IF(Declaration!$I$4="Japanese",VLOOKUP($J358,Languages!$A$1:$G$5027,6,FALSE),IF(Declaration!$I$4="Portugese",VLOOKUP($J358,Languages!$A$1:$G$5027,7,FALSE)))))))))</f>
        <v>Stones (limestone)</v>
      </c>
      <c r="C358" s="113" t="str">
        <f>IF(K358="","",IF(Declaration!$I$4="English",K358,IF(Declaration!$I$4="French",VLOOKUP($K358,Languages!$A$1:$G$5027,2,FALSE),IF(Declaration!$I$4="Spanish",VLOOKUP($K358,Languages!$A$1:$G$5027,3,FALSE),IF(Declaration!$I$4="German",VLOOKUP($K358,Languages!$A$1:$G$5027,4,FALSE),IF(Declaration!$I$4="Chinese",VLOOKUP($K358,Languages!$A$1:$G$5027,5,FALSE),IF(Declaration!$I$4="Japanese",VLOOKUP($K358,Languages!$A$1:$G$5027,6,FALSE),IF(Declaration!$I$4="Portugese",VLOOKUP($K358,Languages!$A$1:$G$5027,7,FALSE)))))))))</f>
        <v>Egypt</v>
      </c>
      <c r="D358" s="224"/>
      <c r="E358" s="224"/>
      <c r="J358" s="231" t="s">
        <v>3174</v>
      </c>
      <c r="K358" s="231" t="s">
        <v>48</v>
      </c>
      <c r="L358" t="str">
        <f t="shared" si="10"/>
        <v>Stones (limestone)</v>
      </c>
      <c r="M358" t="str">
        <f t="shared" si="11"/>
        <v>Stones (limestone)</v>
      </c>
    </row>
    <row r="359" spans="2:13" x14ac:dyDescent="0.2">
      <c r="B359" s="113" t="str">
        <f>IF(J359="","",IF(Declaration!$I$4="English",J359,IF(Declaration!$I$4="French",VLOOKUP($J359,Languages!$A$1:$G$5027,2,FALSE),IF(Declaration!$I$4="Spanish",VLOOKUP($J359,Languages!$A$1:$G$5027,3,FALSE),IF(Declaration!$I$4="German",VLOOKUP($J359,Languages!$A$1:$G$5027,4,FALSE),IF(Declaration!$I$4="Chinese",VLOOKUP($J359,Languages!$A$1:$G$5027,5,FALSE),IF(Declaration!$I$4="Japanese",VLOOKUP($J359,Languages!$A$1:$G$5027,6,FALSE),IF(Declaration!$I$4="Portugese",VLOOKUP($J359,Languages!$A$1:$G$5027,7,FALSE)))))))))</f>
        <v>Stones (limestone)</v>
      </c>
      <c r="C359" s="113" t="str">
        <f>IF(K359="","",IF(Declaration!$I$4="English",K359,IF(Declaration!$I$4="French",VLOOKUP($K359,Languages!$A$1:$G$5027,2,FALSE),IF(Declaration!$I$4="Spanish",VLOOKUP($K359,Languages!$A$1:$G$5027,3,FALSE),IF(Declaration!$I$4="German",VLOOKUP($K359,Languages!$A$1:$G$5027,4,FALSE),IF(Declaration!$I$4="Chinese",VLOOKUP($K359,Languages!$A$1:$G$5027,5,FALSE),IF(Declaration!$I$4="Japanese",VLOOKUP($K359,Languages!$A$1:$G$5027,6,FALSE),IF(Declaration!$I$4="Portugese",VLOOKUP($K359,Languages!$A$1:$G$5027,7,FALSE)))))))))</f>
        <v>Paraguay</v>
      </c>
      <c r="D359" s="224"/>
      <c r="E359" s="224"/>
      <c r="J359" s="231" t="s">
        <v>3174</v>
      </c>
      <c r="K359" s="231" t="s">
        <v>103</v>
      </c>
      <c r="L359" t="str">
        <f t="shared" si="10"/>
        <v>Stones (limestone)</v>
      </c>
      <c r="M359" t="str">
        <f t="shared" si="11"/>
        <v>Stones (limestone)</v>
      </c>
    </row>
    <row r="360" spans="2:13" x14ac:dyDescent="0.2">
      <c r="B360" s="113" t="str">
        <f>IF(J360="","",IF(Declaration!$I$4="English",J360,IF(Declaration!$I$4="French",VLOOKUP($J360,Languages!$A$1:$G$5027,2,FALSE),IF(Declaration!$I$4="Spanish",VLOOKUP($J360,Languages!$A$1:$G$5027,3,FALSE),IF(Declaration!$I$4="German",VLOOKUP($J360,Languages!$A$1:$G$5027,4,FALSE),IF(Declaration!$I$4="Chinese",VLOOKUP($J360,Languages!$A$1:$G$5027,5,FALSE),IF(Declaration!$I$4="Japanese",VLOOKUP($J360,Languages!$A$1:$G$5027,6,FALSE),IF(Declaration!$I$4="Portugese",VLOOKUP($J360,Languages!$A$1:$G$5027,7,FALSE)))))))))</f>
        <v>Stones (pumice)</v>
      </c>
      <c r="C360" s="113" t="str">
        <f>IF(K360="","",IF(Declaration!$I$4="English",K360,IF(Declaration!$I$4="French",VLOOKUP($K360,Languages!$A$1:$G$5027,2,FALSE),IF(Declaration!$I$4="Spanish",VLOOKUP($K360,Languages!$A$1:$G$5027,3,FALSE),IF(Declaration!$I$4="German",VLOOKUP($K360,Languages!$A$1:$G$5027,4,FALSE),IF(Declaration!$I$4="Chinese",VLOOKUP($K360,Languages!$A$1:$G$5027,5,FALSE),IF(Declaration!$I$4="Japanese",VLOOKUP($K360,Languages!$A$1:$G$5027,6,FALSE),IF(Declaration!$I$4="Portugese",VLOOKUP($K360,Languages!$A$1:$G$5027,7,FALSE)))))))))</f>
        <v>Nicaragua</v>
      </c>
      <c r="D360" s="224"/>
      <c r="E360" s="224"/>
      <c r="J360" s="231" t="s">
        <v>3175</v>
      </c>
      <c r="K360" s="231" t="s">
        <v>95</v>
      </c>
      <c r="L360" t="str">
        <f t="shared" si="10"/>
        <v>Stones (pumice)</v>
      </c>
      <c r="M360" t="str">
        <f t="shared" si="11"/>
        <v>Stones (pumice)</v>
      </c>
    </row>
    <row r="361" spans="2:13" x14ac:dyDescent="0.2">
      <c r="B361" s="113" t="str">
        <f>IF(J361="","",IF(Declaration!$I$4="English",J361,IF(Declaration!$I$4="French",VLOOKUP($J361,Languages!$A$1:$G$5027,2,FALSE),IF(Declaration!$I$4="Spanish",VLOOKUP($J361,Languages!$A$1:$G$5027,3,FALSE),IF(Declaration!$I$4="German",VLOOKUP($J361,Languages!$A$1:$G$5027,4,FALSE),IF(Declaration!$I$4="Chinese",VLOOKUP($J361,Languages!$A$1:$G$5027,5,FALSE),IF(Declaration!$I$4="Japanese",VLOOKUP($J361,Languages!$A$1:$G$5027,6,FALSE),IF(Declaration!$I$4="Portugese",VLOOKUP($J361,Languages!$A$1:$G$5027,7,FALSE)))))))))</f>
        <v>Strawberries</v>
      </c>
      <c r="C361" s="113" t="str">
        <f>IF(K361="","",IF(Declaration!$I$4="English",K361,IF(Declaration!$I$4="French",VLOOKUP($K361,Languages!$A$1:$G$5027,2,FALSE),IF(Declaration!$I$4="Spanish",VLOOKUP($K361,Languages!$A$1:$G$5027,3,FALSE),IF(Declaration!$I$4="German",VLOOKUP($K361,Languages!$A$1:$G$5027,4,FALSE),IF(Declaration!$I$4="Chinese",VLOOKUP($K361,Languages!$A$1:$G$5027,5,FALSE),IF(Declaration!$I$4="Japanese",VLOOKUP($K361,Languages!$A$1:$G$5027,6,FALSE),IF(Declaration!$I$4="Portugese",VLOOKUP($K361,Languages!$A$1:$G$5027,7,FALSE)))))))))</f>
        <v>Argentina</v>
      </c>
      <c r="D361" s="224"/>
      <c r="E361" s="224"/>
      <c r="J361" s="231" t="s">
        <v>3088</v>
      </c>
      <c r="K361" s="231" t="s">
        <v>2435</v>
      </c>
      <c r="L361" t="str">
        <f t="shared" si="10"/>
        <v>Strawberries</v>
      </c>
      <c r="M361" t="str">
        <f t="shared" si="11"/>
        <v>Strawberries</v>
      </c>
    </row>
    <row r="362" spans="2:13" x14ac:dyDescent="0.2">
      <c r="B362" s="113" t="str">
        <f>IF(J362="","",IF(Declaration!$I$4="English",J362,IF(Declaration!$I$4="French",VLOOKUP($J362,Languages!$A$1:$G$5027,2,FALSE),IF(Declaration!$I$4="Spanish",VLOOKUP($J362,Languages!$A$1:$G$5027,3,FALSE),IF(Declaration!$I$4="German",VLOOKUP($J362,Languages!$A$1:$G$5027,4,FALSE),IF(Declaration!$I$4="Chinese",VLOOKUP($J362,Languages!$A$1:$G$5027,5,FALSE),IF(Declaration!$I$4="Japanese",VLOOKUP($J362,Languages!$A$1:$G$5027,6,FALSE),IF(Declaration!$I$4="Portugese",VLOOKUP($J362,Languages!$A$1:$G$5027,7,FALSE)))))))))</f>
        <v>Sugar Beets</v>
      </c>
      <c r="C362" s="113" t="str">
        <f>IF(K362="","",IF(Declaration!$I$4="English",K362,IF(Declaration!$I$4="French",VLOOKUP($K362,Languages!$A$1:$G$5027,2,FALSE),IF(Declaration!$I$4="Spanish",VLOOKUP($K362,Languages!$A$1:$G$5027,3,FALSE),IF(Declaration!$I$4="German",VLOOKUP($K362,Languages!$A$1:$G$5027,4,FALSE),IF(Declaration!$I$4="Chinese",VLOOKUP($K362,Languages!$A$1:$G$5027,5,FALSE),IF(Declaration!$I$4="Japanese",VLOOKUP($K362,Languages!$A$1:$G$5027,6,FALSE),IF(Declaration!$I$4="Portugese",VLOOKUP($K362,Languages!$A$1:$G$5027,7,FALSE)))))))))</f>
        <v>Turkey</v>
      </c>
      <c r="D362" s="224"/>
      <c r="E362" s="224"/>
      <c r="J362" s="231" t="s">
        <v>3089</v>
      </c>
      <c r="K362" s="231" t="s">
        <v>126</v>
      </c>
      <c r="L362" t="str">
        <f t="shared" si="10"/>
        <v>Sugar Beets</v>
      </c>
      <c r="M362" t="str">
        <f t="shared" si="11"/>
        <v>Sugar Beets</v>
      </c>
    </row>
    <row r="363" spans="2:13" x14ac:dyDescent="0.2">
      <c r="B363" s="113" t="str">
        <f>IF(J363="","",IF(Declaration!$I$4="English",J363,IF(Declaration!$I$4="French",VLOOKUP($J363,Languages!$A$1:$G$5027,2,FALSE),IF(Declaration!$I$4="Spanish",VLOOKUP($J363,Languages!$A$1:$G$5027,3,FALSE),IF(Declaration!$I$4="German",VLOOKUP($J363,Languages!$A$1:$G$5027,4,FALSE),IF(Declaration!$I$4="Chinese",VLOOKUP($J363,Languages!$A$1:$G$5027,5,FALSE),IF(Declaration!$I$4="Japanese",VLOOKUP($J363,Languages!$A$1:$G$5027,6,FALSE),IF(Declaration!$I$4="Portugese",VLOOKUP($J363,Languages!$A$1:$G$5027,7,FALSE)))))))))</f>
        <v>Sugarcane</v>
      </c>
      <c r="C363" s="113" t="str">
        <f>IF(K363="","",IF(Declaration!$I$4="English",K363,IF(Declaration!$I$4="French",VLOOKUP($K363,Languages!$A$1:$G$5027,2,FALSE),IF(Declaration!$I$4="Spanish",VLOOKUP($K363,Languages!$A$1:$G$5027,3,FALSE),IF(Declaration!$I$4="German",VLOOKUP($K363,Languages!$A$1:$G$5027,4,FALSE),IF(Declaration!$I$4="Chinese",VLOOKUP($K363,Languages!$A$1:$G$5027,5,FALSE),IF(Declaration!$I$4="Japanese",VLOOKUP($K363,Languages!$A$1:$G$5027,6,FALSE),IF(Declaration!$I$4="Portugese",VLOOKUP($K363,Languages!$A$1:$G$5027,7,FALSE)))))))))</f>
        <v>Belize</v>
      </c>
      <c r="D363" s="224"/>
      <c r="E363" s="224"/>
      <c r="J363" s="231" t="s">
        <v>3090</v>
      </c>
      <c r="K363" s="231" t="s">
        <v>27</v>
      </c>
      <c r="L363" t="str">
        <f t="shared" si="10"/>
        <v>Sugarcane</v>
      </c>
      <c r="M363" t="str">
        <f t="shared" si="11"/>
        <v>Sugarcane</v>
      </c>
    </row>
    <row r="364" spans="2:13" x14ac:dyDescent="0.2">
      <c r="B364" s="113" t="str">
        <f>IF(J364="","",IF(Declaration!$I$4="English",J364,IF(Declaration!$I$4="French",VLOOKUP($J364,Languages!$A$1:$G$5027,2,FALSE),IF(Declaration!$I$4="Spanish",VLOOKUP($J364,Languages!$A$1:$G$5027,3,FALSE),IF(Declaration!$I$4="German",VLOOKUP($J364,Languages!$A$1:$G$5027,4,FALSE),IF(Declaration!$I$4="Chinese",VLOOKUP($J364,Languages!$A$1:$G$5027,5,FALSE),IF(Declaration!$I$4="Japanese",VLOOKUP($J364,Languages!$A$1:$G$5027,6,FALSE),IF(Declaration!$I$4="Portugese",VLOOKUP($J364,Languages!$A$1:$G$5027,7,FALSE)))))))))</f>
        <v>Sugarcane</v>
      </c>
      <c r="C364" s="113" t="str">
        <f>IF(K364="","",IF(Declaration!$I$4="English",K364,IF(Declaration!$I$4="French",VLOOKUP($K364,Languages!$A$1:$G$5027,2,FALSE),IF(Declaration!$I$4="Spanish",VLOOKUP($K364,Languages!$A$1:$G$5027,3,FALSE),IF(Declaration!$I$4="German",VLOOKUP($K364,Languages!$A$1:$G$5027,4,FALSE),IF(Declaration!$I$4="Chinese",VLOOKUP($K364,Languages!$A$1:$G$5027,5,FALSE),IF(Declaration!$I$4="Japanese",VLOOKUP($K364,Languages!$A$1:$G$5027,6,FALSE),IF(Declaration!$I$4="Portugese",VLOOKUP($K364,Languages!$A$1:$G$5027,7,FALSE)))))))))</f>
        <v>Bolivia</v>
      </c>
      <c r="D364" s="224"/>
      <c r="E364" s="224"/>
      <c r="J364" s="231" t="s">
        <v>3090</v>
      </c>
      <c r="K364" s="231" t="s">
        <v>3203</v>
      </c>
      <c r="L364" t="str">
        <f t="shared" si="10"/>
        <v>Sugarcane</v>
      </c>
      <c r="M364" t="str">
        <f t="shared" si="11"/>
        <v>Sugarcane</v>
      </c>
    </row>
    <row r="365" spans="2:13" x14ac:dyDescent="0.2">
      <c r="B365" s="113" t="str">
        <f>IF(J365="","",IF(Declaration!$I$4="English",J365,IF(Declaration!$I$4="French",VLOOKUP($J365,Languages!$A$1:$G$5027,2,FALSE),IF(Declaration!$I$4="Spanish",VLOOKUP($J365,Languages!$A$1:$G$5027,3,FALSE),IF(Declaration!$I$4="German",VLOOKUP($J365,Languages!$A$1:$G$5027,4,FALSE),IF(Declaration!$I$4="Chinese",VLOOKUP($J365,Languages!$A$1:$G$5027,5,FALSE),IF(Declaration!$I$4="Japanese",VLOOKUP($J365,Languages!$A$1:$G$5027,6,FALSE),IF(Declaration!$I$4="Portugese",VLOOKUP($J365,Languages!$A$1:$G$5027,7,FALSE)))))))))</f>
        <v>Sugarcane</v>
      </c>
      <c r="C365" s="113" t="str">
        <f>IF(K365="","",IF(Declaration!$I$4="English",K365,IF(Declaration!$I$4="French",VLOOKUP($K365,Languages!$A$1:$G$5027,2,FALSE),IF(Declaration!$I$4="Spanish",VLOOKUP($K365,Languages!$A$1:$G$5027,3,FALSE),IF(Declaration!$I$4="German",VLOOKUP($K365,Languages!$A$1:$G$5027,4,FALSE),IF(Declaration!$I$4="Chinese",VLOOKUP($K365,Languages!$A$1:$G$5027,5,FALSE),IF(Declaration!$I$4="Japanese",VLOOKUP($K365,Languages!$A$1:$G$5027,6,FALSE),IF(Declaration!$I$4="Portugese",VLOOKUP($K365,Languages!$A$1:$G$5027,7,FALSE)))))))))</f>
        <v>Brazil</v>
      </c>
      <c r="D365" s="224"/>
      <c r="E365" s="224"/>
      <c r="J365" s="231" t="s">
        <v>3090</v>
      </c>
      <c r="K365" s="231" t="s">
        <v>31</v>
      </c>
      <c r="L365" t="str">
        <f t="shared" si="10"/>
        <v>Sugarcane</v>
      </c>
      <c r="M365" t="str">
        <f t="shared" si="11"/>
        <v>Sugarcane</v>
      </c>
    </row>
    <row r="366" spans="2:13" x14ac:dyDescent="0.2">
      <c r="B366" s="113" t="str">
        <f>IF(J366="","",IF(Declaration!$I$4="English",J366,IF(Declaration!$I$4="French",VLOOKUP($J366,Languages!$A$1:$G$5027,2,FALSE),IF(Declaration!$I$4="Spanish",VLOOKUP($J366,Languages!$A$1:$G$5027,3,FALSE),IF(Declaration!$I$4="German",VLOOKUP($J366,Languages!$A$1:$G$5027,4,FALSE),IF(Declaration!$I$4="Chinese",VLOOKUP($J366,Languages!$A$1:$G$5027,5,FALSE),IF(Declaration!$I$4="Japanese",VLOOKUP($J366,Languages!$A$1:$G$5027,6,FALSE),IF(Declaration!$I$4="Portugese",VLOOKUP($J366,Languages!$A$1:$G$5027,7,FALSE)))))))))</f>
        <v>Sugarcane</v>
      </c>
      <c r="C366" s="113" t="str">
        <f>IF(K366="","",IF(Declaration!$I$4="English",K366,IF(Declaration!$I$4="French",VLOOKUP($K366,Languages!$A$1:$G$5027,2,FALSE),IF(Declaration!$I$4="Spanish",VLOOKUP($K366,Languages!$A$1:$G$5027,3,FALSE),IF(Declaration!$I$4="German",VLOOKUP($K366,Languages!$A$1:$G$5027,4,FALSE),IF(Declaration!$I$4="Chinese",VLOOKUP($K366,Languages!$A$1:$G$5027,5,FALSE),IF(Declaration!$I$4="Japanese",VLOOKUP($K366,Languages!$A$1:$G$5027,6,FALSE),IF(Declaration!$I$4="Portugese",VLOOKUP($K366,Languages!$A$1:$G$5027,7,FALSE)))))))))</f>
        <v>Burma</v>
      </c>
      <c r="D366" s="224"/>
      <c r="E366" s="224"/>
      <c r="J366" s="231" t="s">
        <v>3090</v>
      </c>
      <c r="K366" s="231" t="s">
        <v>3202</v>
      </c>
      <c r="L366" t="str">
        <f t="shared" si="10"/>
        <v>Sugarcane</v>
      </c>
      <c r="M366" t="str">
        <f t="shared" si="11"/>
        <v>Sugarcane</v>
      </c>
    </row>
    <row r="367" spans="2:13" x14ac:dyDescent="0.2">
      <c r="B367" s="113" t="str">
        <f>IF(J367="","",IF(Declaration!$I$4="English",J367,IF(Declaration!$I$4="French",VLOOKUP($J367,Languages!$A$1:$G$5027,2,FALSE),IF(Declaration!$I$4="Spanish",VLOOKUP($J367,Languages!$A$1:$G$5027,3,FALSE),IF(Declaration!$I$4="German",VLOOKUP($J367,Languages!$A$1:$G$5027,4,FALSE),IF(Declaration!$I$4="Chinese",VLOOKUP($J367,Languages!$A$1:$G$5027,5,FALSE),IF(Declaration!$I$4="Japanese",VLOOKUP($J367,Languages!$A$1:$G$5027,6,FALSE),IF(Declaration!$I$4="Portugese",VLOOKUP($J367,Languages!$A$1:$G$5027,7,FALSE)))))))))</f>
        <v>Sugarcane</v>
      </c>
      <c r="C367" s="113" t="str">
        <f>IF(K367="","",IF(Declaration!$I$4="English",K367,IF(Declaration!$I$4="French",VLOOKUP($K367,Languages!$A$1:$G$5027,2,FALSE),IF(Declaration!$I$4="Spanish",VLOOKUP($K367,Languages!$A$1:$G$5027,3,FALSE),IF(Declaration!$I$4="German",VLOOKUP($K367,Languages!$A$1:$G$5027,4,FALSE),IF(Declaration!$I$4="Chinese",VLOOKUP($K367,Languages!$A$1:$G$5027,5,FALSE),IF(Declaration!$I$4="Japanese",VLOOKUP($K367,Languages!$A$1:$G$5027,6,FALSE),IF(Declaration!$I$4="Portugese",VLOOKUP($K367,Languages!$A$1:$G$5027,7,FALSE)))))))))</f>
        <v>Cambodia</v>
      </c>
      <c r="D367" s="224"/>
      <c r="E367" s="224"/>
      <c r="J367" s="231" t="s">
        <v>3090</v>
      </c>
      <c r="K367" s="231" t="s">
        <v>36</v>
      </c>
      <c r="L367" t="str">
        <f t="shared" si="10"/>
        <v>Sugarcane</v>
      </c>
      <c r="M367" t="str">
        <f t="shared" si="11"/>
        <v>Sugarcane</v>
      </c>
    </row>
    <row r="368" spans="2:13" x14ac:dyDescent="0.2">
      <c r="B368" s="113" t="str">
        <f>IF(J368="","",IF(Declaration!$I$4="English",J368,IF(Declaration!$I$4="French",VLOOKUP($J368,Languages!$A$1:$G$5027,2,FALSE),IF(Declaration!$I$4="Spanish",VLOOKUP($J368,Languages!$A$1:$G$5027,3,FALSE),IF(Declaration!$I$4="German",VLOOKUP($J368,Languages!$A$1:$G$5027,4,FALSE),IF(Declaration!$I$4="Chinese",VLOOKUP($J368,Languages!$A$1:$G$5027,5,FALSE),IF(Declaration!$I$4="Japanese",VLOOKUP($J368,Languages!$A$1:$G$5027,6,FALSE),IF(Declaration!$I$4="Portugese",VLOOKUP($J368,Languages!$A$1:$G$5027,7,FALSE)))))))))</f>
        <v>Sugarcane</v>
      </c>
      <c r="C368" s="113" t="str">
        <f>IF(K368="","",IF(Declaration!$I$4="English",K368,IF(Declaration!$I$4="French",VLOOKUP($K368,Languages!$A$1:$G$5027,2,FALSE),IF(Declaration!$I$4="Spanish",VLOOKUP($K368,Languages!$A$1:$G$5027,3,FALSE),IF(Declaration!$I$4="German",VLOOKUP($K368,Languages!$A$1:$G$5027,4,FALSE),IF(Declaration!$I$4="Chinese",VLOOKUP($K368,Languages!$A$1:$G$5027,5,FALSE),IF(Declaration!$I$4="Japanese",VLOOKUP($K368,Languages!$A$1:$G$5027,6,FALSE),IF(Declaration!$I$4="Portugese",VLOOKUP($K368,Languages!$A$1:$G$5027,7,FALSE)))))))))</f>
        <v>Colombia</v>
      </c>
      <c r="D368" s="224"/>
      <c r="E368" s="224"/>
      <c r="J368" s="231" t="s">
        <v>3090</v>
      </c>
      <c r="K368" s="231" t="s">
        <v>2443</v>
      </c>
      <c r="L368" t="str">
        <f t="shared" si="10"/>
        <v>Sugarcane</v>
      </c>
      <c r="M368" t="str">
        <f t="shared" si="11"/>
        <v>Sugarcane</v>
      </c>
    </row>
    <row r="369" spans="2:13" x14ac:dyDescent="0.2">
      <c r="B369" s="113" t="str">
        <f>IF(J369="","",IF(Declaration!$I$4="English",J369,IF(Declaration!$I$4="French",VLOOKUP($J369,Languages!$A$1:$G$5027,2,FALSE),IF(Declaration!$I$4="Spanish",VLOOKUP($J369,Languages!$A$1:$G$5027,3,FALSE),IF(Declaration!$I$4="German",VLOOKUP($J369,Languages!$A$1:$G$5027,4,FALSE),IF(Declaration!$I$4="Chinese",VLOOKUP($J369,Languages!$A$1:$G$5027,5,FALSE),IF(Declaration!$I$4="Japanese",VLOOKUP($J369,Languages!$A$1:$G$5027,6,FALSE),IF(Declaration!$I$4="Portugese",VLOOKUP($J369,Languages!$A$1:$G$5027,7,FALSE)))))))))</f>
        <v>Sugarcane</v>
      </c>
      <c r="C369" s="113" t="str">
        <f>IF(K369="","",IF(Declaration!$I$4="English",K369,IF(Declaration!$I$4="French",VLOOKUP($K369,Languages!$A$1:$G$5027,2,FALSE),IF(Declaration!$I$4="Spanish",VLOOKUP($K369,Languages!$A$1:$G$5027,3,FALSE),IF(Declaration!$I$4="German",VLOOKUP($K369,Languages!$A$1:$G$5027,4,FALSE),IF(Declaration!$I$4="Chinese",VLOOKUP($K369,Languages!$A$1:$G$5027,5,FALSE),IF(Declaration!$I$4="Japanese",VLOOKUP($K369,Languages!$A$1:$G$5027,6,FALSE),IF(Declaration!$I$4="Portugese",VLOOKUP($K369,Languages!$A$1:$G$5027,7,FALSE)))))))))</f>
        <v>Dominican Republic</v>
      </c>
      <c r="D369" s="224"/>
      <c r="E369" s="224"/>
      <c r="J369" s="231" t="s">
        <v>3090</v>
      </c>
      <c r="K369" s="231" t="s">
        <v>46</v>
      </c>
      <c r="L369" t="str">
        <f t="shared" si="10"/>
        <v>Sugarcane</v>
      </c>
      <c r="M369" t="str">
        <f t="shared" si="11"/>
        <v>Sugarcane</v>
      </c>
    </row>
    <row r="370" spans="2:13" x14ac:dyDescent="0.2">
      <c r="B370" s="113" t="str">
        <f>IF(J370="","",IF(Declaration!$I$4="English",J370,IF(Declaration!$I$4="French",VLOOKUP($J370,Languages!$A$1:$G$5027,2,FALSE),IF(Declaration!$I$4="Spanish",VLOOKUP($J370,Languages!$A$1:$G$5027,3,FALSE),IF(Declaration!$I$4="German",VLOOKUP($J370,Languages!$A$1:$G$5027,4,FALSE),IF(Declaration!$I$4="Chinese",VLOOKUP($J370,Languages!$A$1:$G$5027,5,FALSE),IF(Declaration!$I$4="Japanese",VLOOKUP($J370,Languages!$A$1:$G$5027,6,FALSE),IF(Declaration!$I$4="Portugese",VLOOKUP($J370,Languages!$A$1:$G$5027,7,FALSE)))))))))</f>
        <v>Sugarcane</v>
      </c>
      <c r="C370" s="113" t="str">
        <f>IF(K370="","",IF(Declaration!$I$4="English",K370,IF(Declaration!$I$4="French",VLOOKUP($K370,Languages!$A$1:$G$5027,2,FALSE),IF(Declaration!$I$4="Spanish",VLOOKUP($K370,Languages!$A$1:$G$5027,3,FALSE),IF(Declaration!$I$4="German",VLOOKUP($K370,Languages!$A$1:$G$5027,4,FALSE),IF(Declaration!$I$4="Chinese",VLOOKUP($K370,Languages!$A$1:$G$5027,5,FALSE),IF(Declaration!$I$4="Japanese",VLOOKUP($K370,Languages!$A$1:$G$5027,6,FALSE),IF(Declaration!$I$4="Portugese",VLOOKUP($K370,Languages!$A$1:$G$5027,7,FALSE)))))))))</f>
        <v>El Salvador</v>
      </c>
      <c r="D370" s="224"/>
      <c r="E370" s="224"/>
      <c r="J370" s="231" t="s">
        <v>3090</v>
      </c>
      <c r="K370" s="231" t="s">
        <v>49</v>
      </c>
      <c r="L370" t="str">
        <f t="shared" si="10"/>
        <v>Sugarcane</v>
      </c>
      <c r="M370" t="str">
        <f t="shared" si="11"/>
        <v>Sugarcane</v>
      </c>
    </row>
    <row r="371" spans="2:13" x14ac:dyDescent="0.2">
      <c r="B371" s="113" t="str">
        <f>IF(J371="","",IF(Declaration!$I$4="English",J371,IF(Declaration!$I$4="French",VLOOKUP($J371,Languages!$A$1:$G$5027,2,FALSE),IF(Declaration!$I$4="Spanish",VLOOKUP($J371,Languages!$A$1:$G$5027,3,FALSE),IF(Declaration!$I$4="German",VLOOKUP($J371,Languages!$A$1:$G$5027,4,FALSE),IF(Declaration!$I$4="Chinese",VLOOKUP($J371,Languages!$A$1:$G$5027,5,FALSE),IF(Declaration!$I$4="Japanese",VLOOKUP($J371,Languages!$A$1:$G$5027,6,FALSE),IF(Declaration!$I$4="Portugese",VLOOKUP($J371,Languages!$A$1:$G$5027,7,FALSE)))))))))</f>
        <v>Sugarcane</v>
      </c>
      <c r="C371" s="113" t="str">
        <f>IF(K371="","",IF(Declaration!$I$4="English",K371,IF(Declaration!$I$4="French",VLOOKUP($K371,Languages!$A$1:$G$5027,2,FALSE),IF(Declaration!$I$4="Spanish",VLOOKUP($K371,Languages!$A$1:$G$5027,3,FALSE),IF(Declaration!$I$4="German",VLOOKUP($K371,Languages!$A$1:$G$5027,4,FALSE),IF(Declaration!$I$4="Chinese",VLOOKUP($K371,Languages!$A$1:$G$5027,5,FALSE),IF(Declaration!$I$4="Japanese",VLOOKUP($K371,Languages!$A$1:$G$5027,6,FALSE),IF(Declaration!$I$4="Portugese",VLOOKUP($K371,Languages!$A$1:$G$5027,7,FALSE)))))))))</f>
        <v>Guatemala</v>
      </c>
      <c r="D371" s="224"/>
      <c r="E371" s="224"/>
      <c r="J371" s="231" t="s">
        <v>3090</v>
      </c>
      <c r="K371" s="231" t="s">
        <v>58</v>
      </c>
      <c r="L371" t="str">
        <f t="shared" si="10"/>
        <v>Sugarcane</v>
      </c>
      <c r="M371" t="str">
        <f t="shared" si="11"/>
        <v>Sugarcane</v>
      </c>
    </row>
    <row r="372" spans="2:13" x14ac:dyDescent="0.2">
      <c r="B372" s="113" t="str">
        <f>IF(J372="","",IF(Declaration!$I$4="English",J372,IF(Declaration!$I$4="French",VLOOKUP($J372,Languages!$A$1:$G$5027,2,FALSE),IF(Declaration!$I$4="Spanish",VLOOKUP($J372,Languages!$A$1:$G$5027,3,FALSE),IF(Declaration!$I$4="German",VLOOKUP($J372,Languages!$A$1:$G$5027,4,FALSE),IF(Declaration!$I$4="Chinese",VLOOKUP($J372,Languages!$A$1:$G$5027,5,FALSE),IF(Declaration!$I$4="Japanese",VLOOKUP($J372,Languages!$A$1:$G$5027,6,FALSE),IF(Declaration!$I$4="Portugese",VLOOKUP($J372,Languages!$A$1:$G$5027,7,FALSE)))))))))</f>
        <v>Sugarcane</v>
      </c>
      <c r="C372" s="113" t="str">
        <f>IF(K372="","",IF(Declaration!$I$4="English",K372,IF(Declaration!$I$4="French",VLOOKUP($K372,Languages!$A$1:$G$5027,2,FALSE),IF(Declaration!$I$4="Spanish",VLOOKUP($K372,Languages!$A$1:$G$5027,3,FALSE),IF(Declaration!$I$4="German",VLOOKUP($K372,Languages!$A$1:$G$5027,4,FALSE),IF(Declaration!$I$4="Chinese",VLOOKUP($K372,Languages!$A$1:$G$5027,5,FALSE),IF(Declaration!$I$4="Japanese",VLOOKUP($K372,Languages!$A$1:$G$5027,6,FALSE),IF(Declaration!$I$4="Portugese",VLOOKUP($K372,Languages!$A$1:$G$5027,7,FALSE)))))))))</f>
        <v>India</v>
      </c>
      <c r="D372" s="224"/>
      <c r="E372" s="224"/>
      <c r="J372" s="231" t="s">
        <v>3090</v>
      </c>
      <c r="K372" s="231" t="s">
        <v>64</v>
      </c>
      <c r="L372" t="str">
        <f t="shared" si="10"/>
        <v>Sugarcane</v>
      </c>
      <c r="M372" t="str">
        <f t="shared" si="11"/>
        <v>Sugarcane</v>
      </c>
    </row>
    <row r="373" spans="2:13" x14ac:dyDescent="0.2">
      <c r="B373" s="113" t="str">
        <f>IF(J373="","",IF(Declaration!$I$4="English",J373,IF(Declaration!$I$4="French",VLOOKUP($J373,Languages!$A$1:$G$5027,2,FALSE),IF(Declaration!$I$4="Spanish",VLOOKUP($J373,Languages!$A$1:$G$5027,3,FALSE),IF(Declaration!$I$4="German",VLOOKUP($J373,Languages!$A$1:$G$5027,4,FALSE),IF(Declaration!$I$4="Chinese",VLOOKUP($J373,Languages!$A$1:$G$5027,5,FALSE),IF(Declaration!$I$4="Japanese",VLOOKUP($J373,Languages!$A$1:$G$5027,6,FALSE),IF(Declaration!$I$4="Portugese",VLOOKUP($J373,Languages!$A$1:$G$5027,7,FALSE)))))))))</f>
        <v>Sugarcane</v>
      </c>
      <c r="C373" s="113" t="str">
        <f>IF(K373="","",IF(Declaration!$I$4="English",K373,IF(Declaration!$I$4="French",VLOOKUP($K373,Languages!$A$1:$G$5027,2,FALSE),IF(Declaration!$I$4="Spanish",VLOOKUP($K373,Languages!$A$1:$G$5027,3,FALSE),IF(Declaration!$I$4="German",VLOOKUP($K373,Languages!$A$1:$G$5027,4,FALSE),IF(Declaration!$I$4="Chinese",VLOOKUP($K373,Languages!$A$1:$G$5027,5,FALSE),IF(Declaration!$I$4="Japanese",VLOOKUP($K373,Languages!$A$1:$G$5027,6,FALSE),IF(Declaration!$I$4="Portugese",VLOOKUP($K373,Languages!$A$1:$G$5027,7,FALSE)))))))))</f>
        <v>Kenya</v>
      </c>
      <c r="D373" s="224"/>
      <c r="E373" s="224"/>
      <c r="J373" s="231" t="s">
        <v>3090</v>
      </c>
      <c r="K373" s="231" t="s">
        <v>70</v>
      </c>
      <c r="L373" t="str">
        <f t="shared" si="10"/>
        <v>Sugarcane</v>
      </c>
      <c r="M373" t="str">
        <f t="shared" si="11"/>
        <v>Sugarcane</v>
      </c>
    </row>
    <row r="374" spans="2:13" x14ac:dyDescent="0.2">
      <c r="B374" s="113" t="str">
        <f>IF(J374="","",IF(Declaration!$I$4="English",J374,IF(Declaration!$I$4="French",VLOOKUP($J374,Languages!$A$1:$G$5027,2,FALSE),IF(Declaration!$I$4="Spanish",VLOOKUP($J374,Languages!$A$1:$G$5027,3,FALSE),IF(Declaration!$I$4="German",VLOOKUP($J374,Languages!$A$1:$G$5027,4,FALSE),IF(Declaration!$I$4="Chinese",VLOOKUP($J374,Languages!$A$1:$G$5027,5,FALSE),IF(Declaration!$I$4="Japanese",VLOOKUP($J374,Languages!$A$1:$G$5027,6,FALSE),IF(Declaration!$I$4="Portugese",VLOOKUP($J374,Languages!$A$1:$G$5027,7,FALSE)))))))))</f>
        <v>Sugarcane</v>
      </c>
      <c r="C374" s="113" t="str">
        <f>IF(K374="","",IF(Declaration!$I$4="English",K374,IF(Declaration!$I$4="French",VLOOKUP($K374,Languages!$A$1:$G$5027,2,FALSE),IF(Declaration!$I$4="Spanish",VLOOKUP($K374,Languages!$A$1:$G$5027,3,FALSE),IF(Declaration!$I$4="German",VLOOKUP($K374,Languages!$A$1:$G$5027,4,FALSE),IF(Declaration!$I$4="Chinese",VLOOKUP($K374,Languages!$A$1:$G$5027,5,FALSE),IF(Declaration!$I$4="Japanese",VLOOKUP($K374,Languages!$A$1:$G$5027,6,FALSE),IF(Declaration!$I$4="Portugese",VLOOKUP($K374,Languages!$A$1:$G$5027,7,FALSE)))))))))</f>
        <v>Mexico</v>
      </c>
      <c r="D374" s="224"/>
      <c r="E374" s="224"/>
      <c r="J374" s="231" t="s">
        <v>3090</v>
      </c>
      <c r="K374" s="231" t="s">
        <v>88</v>
      </c>
      <c r="L374" t="str">
        <f t="shared" si="10"/>
        <v>Sugarcane</v>
      </c>
      <c r="M374" t="str">
        <f t="shared" si="11"/>
        <v>Sugarcane</v>
      </c>
    </row>
    <row r="375" spans="2:13" x14ac:dyDescent="0.2">
      <c r="B375" s="113" t="str">
        <f>IF(J375="","",IF(Declaration!$I$4="English",J375,IF(Declaration!$I$4="French",VLOOKUP($J375,Languages!$A$1:$G$5027,2,FALSE),IF(Declaration!$I$4="Spanish",VLOOKUP($J375,Languages!$A$1:$G$5027,3,FALSE),IF(Declaration!$I$4="German",VLOOKUP($J375,Languages!$A$1:$G$5027,4,FALSE),IF(Declaration!$I$4="Chinese",VLOOKUP($J375,Languages!$A$1:$G$5027,5,FALSE),IF(Declaration!$I$4="Japanese",VLOOKUP($J375,Languages!$A$1:$G$5027,6,FALSE),IF(Declaration!$I$4="Portugese",VLOOKUP($J375,Languages!$A$1:$G$5027,7,FALSE)))))))))</f>
        <v>Sugarcane</v>
      </c>
      <c r="C375" s="113" t="str">
        <f>IF(K375="","",IF(Declaration!$I$4="English",K375,IF(Declaration!$I$4="French",VLOOKUP($K375,Languages!$A$1:$G$5027,2,FALSE),IF(Declaration!$I$4="Spanish",VLOOKUP($K375,Languages!$A$1:$G$5027,3,FALSE),IF(Declaration!$I$4="German",VLOOKUP($K375,Languages!$A$1:$G$5027,4,FALSE),IF(Declaration!$I$4="Chinese",VLOOKUP($K375,Languages!$A$1:$G$5027,5,FALSE),IF(Declaration!$I$4="Japanese",VLOOKUP($K375,Languages!$A$1:$G$5027,6,FALSE),IF(Declaration!$I$4="Portugese",VLOOKUP($K375,Languages!$A$1:$G$5027,7,FALSE)))))))))</f>
        <v>Pakistan</v>
      </c>
      <c r="D375" s="224"/>
      <c r="E375" s="224"/>
      <c r="J375" s="231" t="s">
        <v>3090</v>
      </c>
      <c r="K375" s="231" t="s">
        <v>99</v>
      </c>
      <c r="L375" t="str">
        <f t="shared" si="10"/>
        <v>Sugarcane</v>
      </c>
      <c r="M375" t="str">
        <f t="shared" si="11"/>
        <v>Sugarcane</v>
      </c>
    </row>
    <row r="376" spans="2:13" x14ac:dyDescent="0.2">
      <c r="B376" s="113" t="str">
        <f>IF(J376="","",IF(Declaration!$I$4="English",J376,IF(Declaration!$I$4="French",VLOOKUP($J376,Languages!$A$1:$G$5027,2,FALSE),IF(Declaration!$I$4="Spanish",VLOOKUP($J376,Languages!$A$1:$G$5027,3,FALSE),IF(Declaration!$I$4="German",VLOOKUP($J376,Languages!$A$1:$G$5027,4,FALSE),IF(Declaration!$I$4="Chinese",VLOOKUP($J376,Languages!$A$1:$G$5027,5,FALSE),IF(Declaration!$I$4="Japanese",VLOOKUP($J376,Languages!$A$1:$G$5027,6,FALSE),IF(Declaration!$I$4="Portugese",VLOOKUP($J376,Languages!$A$1:$G$5027,7,FALSE)))))))))</f>
        <v>Sugarcane</v>
      </c>
      <c r="C376" s="113" t="str">
        <f>IF(K376="","",IF(Declaration!$I$4="English",K376,IF(Declaration!$I$4="French",VLOOKUP($K376,Languages!$A$1:$G$5027,2,FALSE),IF(Declaration!$I$4="Spanish",VLOOKUP($K376,Languages!$A$1:$G$5027,3,FALSE),IF(Declaration!$I$4="German",VLOOKUP($K376,Languages!$A$1:$G$5027,4,FALSE),IF(Declaration!$I$4="Chinese",VLOOKUP($K376,Languages!$A$1:$G$5027,5,FALSE),IF(Declaration!$I$4="Japanese",VLOOKUP($K376,Languages!$A$1:$G$5027,6,FALSE),IF(Declaration!$I$4="Portugese",VLOOKUP($K376,Languages!$A$1:$G$5027,7,FALSE)))))))))</f>
        <v>Paraguay</v>
      </c>
      <c r="D376" s="224"/>
      <c r="E376" s="224"/>
      <c r="J376" s="231" t="s">
        <v>3090</v>
      </c>
      <c r="K376" s="231" t="s">
        <v>103</v>
      </c>
      <c r="L376" t="str">
        <f t="shared" si="10"/>
        <v>Sugarcane</v>
      </c>
      <c r="M376" t="str">
        <f t="shared" si="11"/>
        <v>Sugarcane</v>
      </c>
    </row>
    <row r="377" spans="2:13" x14ac:dyDescent="0.2">
      <c r="B377" s="113" t="str">
        <f>IF(J377="","",IF(Declaration!$I$4="English",J377,IF(Declaration!$I$4="French",VLOOKUP($J377,Languages!$A$1:$G$5027,2,FALSE),IF(Declaration!$I$4="Spanish",VLOOKUP($J377,Languages!$A$1:$G$5027,3,FALSE),IF(Declaration!$I$4="German",VLOOKUP($J377,Languages!$A$1:$G$5027,4,FALSE),IF(Declaration!$I$4="Chinese",VLOOKUP($J377,Languages!$A$1:$G$5027,5,FALSE),IF(Declaration!$I$4="Japanese",VLOOKUP($J377,Languages!$A$1:$G$5027,6,FALSE),IF(Declaration!$I$4="Portugese",VLOOKUP($J377,Languages!$A$1:$G$5027,7,FALSE)))))))))</f>
        <v>Sugarcane</v>
      </c>
      <c r="C377" s="113" t="str">
        <f>IF(K377="","",IF(Declaration!$I$4="English",K377,IF(Declaration!$I$4="French",VLOOKUP($K377,Languages!$A$1:$G$5027,2,FALSE),IF(Declaration!$I$4="Spanish",VLOOKUP($K377,Languages!$A$1:$G$5027,3,FALSE),IF(Declaration!$I$4="German",VLOOKUP($K377,Languages!$A$1:$G$5027,4,FALSE),IF(Declaration!$I$4="Chinese",VLOOKUP($K377,Languages!$A$1:$G$5027,5,FALSE),IF(Declaration!$I$4="Japanese",VLOOKUP($K377,Languages!$A$1:$G$5027,6,FALSE),IF(Declaration!$I$4="Portugese",VLOOKUP($K377,Languages!$A$1:$G$5027,7,FALSE)))))))))</f>
        <v>Philippines</v>
      </c>
      <c r="D377" s="224"/>
      <c r="E377" s="224"/>
      <c r="J377" s="231" t="s">
        <v>3090</v>
      </c>
      <c r="K377" s="231" t="s">
        <v>2462</v>
      </c>
      <c r="L377" t="str">
        <f t="shared" si="10"/>
        <v>Sugarcane</v>
      </c>
      <c r="M377" t="str">
        <f t="shared" si="11"/>
        <v>Sugarcane</v>
      </c>
    </row>
    <row r="378" spans="2:13" x14ac:dyDescent="0.2">
      <c r="B378" s="113" t="str">
        <f>IF(J378="","",IF(Declaration!$I$4="English",J378,IF(Declaration!$I$4="French",VLOOKUP($J378,Languages!$A$1:$G$5027,2,FALSE),IF(Declaration!$I$4="Spanish",VLOOKUP($J378,Languages!$A$1:$G$5027,3,FALSE),IF(Declaration!$I$4="German",VLOOKUP($J378,Languages!$A$1:$G$5027,4,FALSE),IF(Declaration!$I$4="Chinese",VLOOKUP($J378,Languages!$A$1:$G$5027,5,FALSE),IF(Declaration!$I$4="Japanese",VLOOKUP($J378,Languages!$A$1:$G$5027,6,FALSE),IF(Declaration!$I$4="Portugese",VLOOKUP($J378,Languages!$A$1:$G$5027,7,FALSE)))))))))</f>
        <v>Sugarcane</v>
      </c>
      <c r="C378" s="113" t="str">
        <f>IF(K378="","",IF(Declaration!$I$4="English",K378,IF(Declaration!$I$4="French",VLOOKUP($K378,Languages!$A$1:$G$5027,2,FALSE),IF(Declaration!$I$4="Spanish",VLOOKUP($K378,Languages!$A$1:$G$5027,3,FALSE),IF(Declaration!$I$4="German",VLOOKUP($K378,Languages!$A$1:$G$5027,4,FALSE),IF(Declaration!$I$4="Chinese",VLOOKUP($K378,Languages!$A$1:$G$5027,5,FALSE),IF(Declaration!$I$4="Japanese",VLOOKUP($K378,Languages!$A$1:$G$5027,6,FALSE),IF(Declaration!$I$4="Portugese",VLOOKUP($K378,Languages!$A$1:$G$5027,7,FALSE)))))))))</f>
        <v>Thailand</v>
      </c>
      <c r="D378" s="224"/>
      <c r="E378" s="224"/>
      <c r="J378" s="231" t="s">
        <v>3090</v>
      </c>
      <c r="K378" s="231" t="s">
        <v>121</v>
      </c>
      <c r="L378" t="str">
        <f t="shared" si="10"/>
        <v>Sugarcane</v>
      </c>
      <c r="M378" t="str">
        <f t="shared" si="11"/>
        <v>Sugarcane</v>
      </c>
    </row>
    <row r="379" spans="2:13" x14ac:dyDescent="0.2">
      <c r="B379" s="113" t="str">
        <f>IF(J379="","",IF(Declaration!$I$4="English",J379,IF(Declaration!$I$4="French",VLOOKUP($J379,Languages!$A$1:$G$5027,2,FALSE),IF(Declaration!$I$4="Spanish",VLOOKUP($J379,Languages!$A$1:$G$5027,3,FALSE),IF(Declaration!$I$4="German",VLOOKUP($J379,Languages!$A$1:$G$5027,4,FALSE),IF(Declaration!$I$4="Chinese",VLOOKUP($J379,Languages!$A$1:$G$5027,5,FALSE),IF(Declaration!$I$4="Japanese",VLOOKUP($J379,Languages!$A$1:$G$5027,6,FALSE),IF(Declaration!$I$4="Portugese",VLOOKUP($J379,Languages!$A$1:$G$5027,7,FALSE)))))))))</f>
        <v>Sugarcane</v>
      </c>
      <c r="C379" s="113" t="str">
        <f>IF(K379="","",IF(Declaration!$I$4="English",K379,IF(Declaration!$I$4="French",VLOOKUP($K379,Languages!$A$1:$G$5027,2,FALSE),IF(Declaration!$I$4="Spanish",VLOOKUP($K379,Languages!$A$1:$G$5027,3,FALSE),IF(Declaration!$I$4="German",VLOOKUP($K379,Languages!$A$1:$G$5027,4,FALSE),IF(Declaration!$I$4="Chinese",VLOOKUP($K379,Languages!$A$1:$G$5027,5,FALSE),IF(Declaration!$I$4="Japanese",VLOOKUP($K379,Languages!$A$1:$G$5027,6,FALSE),IF(Declaration!$I$4="Portugese",VLOOKUP($K379,Languages!$A$1:$G$5027,7,FALSE)))))))))</f>
        <v>Uganda</v>
      </c>
      <c r="D379" s="224"/>
      <c r="E379" s="224"/>
      <c r="J379" s="231" t="s">
        <v>3090</v>
      </c>
      <c r="K379" s="231" t="s">
        <v>128</v>
      </c>
      <c r="L379" t="str">
        <f t="shared" si="10"/>
        <v>Sugarcane</v>
      </c>
      <c r="M379" t="str">
        <f t="shared" si="11"/>
        <v>Sugarcane</v>
      </c>
    </row>
    <row r="380" spans="2:13" x14ac:dyDescent="0.2">
      <c r="B380" s="113" t="str">
        <f>IF(J380="","",IF(Declaration!$I$4="English",J380,IF(Declaration!$I$4="French",VLOOKUP($J380,Languages!$A$1:$G$5027,2,FALSE),IF(Declaration!$I$4="Spanish",VLOOKUP($J380,Languages!$A$1:$G$5027,3,FALSE),IF(Declaration!$I$4="German",VLOOKUP($J380,Languages!$A$1:$G$5027,4,FALSE),IF(Declaration!$I$4="Chinese",VLOOKUP($J380,Languages!$A$1:$G$5027,5,FALSE),IF(Declaration!$I$4="Japanese",VLOOKUP($J380,Languages!$A$1:$G$5027,6,FALSE),IF(Declaration!$I$4="Portugese",VLOOKUP($J380,Languages!$A$1:$G$5027,7,FALSE)))))))))</f>
        <v>Sugarcane</v>
      </c>
      <c r="C380" s="113" t="str">
        <f>IF(K380="","",IF(Declaration!$I$4="English",K380,IF(Declaration!$I$4="French",VLOOKUP($K380,Languages!$A$1:$G$5027,2,FALSE),IF(Declaration!$I$4="Spanish",VLOOKUP($K380,Languages!$A$1:$G$5027,3,FALSE),IF(Declaration!$I$4="German",VLOOKUP($K380,Languages!$A$1:$G$5027,4,FALSE),IF(Declaration!$I$4="Chinese",VLOOKUP($K380,Languages!$A$1:$G$5027,5,FALSE),IF(Declaration!$I$4="Japanese",VLOOKUP($K380,Languages!$A$1:$G$5027,6,FALSE),IF(Declaration!$I$4="Portugese",VLOOKUP($K380,Languages!$A$1:$G$5027,7,FALSE)))))))))</f>
        <v>Vietnam</v>
      </c>
      <c r="D380" s="224"/>
      <c r="E380" s="224"/>
      <c r="J380" s="231" t="s">
        <v>3090</v>
      </c>
      <c r="K380" s="231" t="s">
        <v>133</v>
      </c>
      <c r="L380" t="str">
        <f t="shared" si="10"/>
        <v>Sugarcane</v>
      </c>
      <c r="M380" t="str">
        <f t="shared" si="11"/>
        <v>Sugarcane</v>
      </c>
    </row>
    <row r="381" spans="2:13" x14ac:dyDescent="0.2">
      <c r="B381" s="113" t="str">
        <f>IF(J381="","",IF(Declaration!$I$4="English",J381,IF(Declaration!$I$4="French",VLOOKUP($J381,Languages!$A$1:$G$5027,2,FALSE),IF(Declaration!$I$4="Spanish",VLOOKUP($J381,Languages!$A$1:$G$5027,3,FALSE),IF(Declaration!$I$4="German",VLOOKUP($J381,Languages!$A$1:$G$5027,4,FALSE),IF(Declaration!$I$4="Chinese",VLOOKUP($J381,Languages!$A$1:$G$5027,5,FALSE),IF(Declaration!$I$4="Japanese",VLOOKUP($J381,Languages!$A$1:$G$5027,6,FALSE),IF(Declaration!$I$4="Portugese",VLOOKUP($J381,Languages!$A$1:$G$5027,7,FALSE)))))))))</f>
        <v>Sugarcane</v>
      </c>
      <c r="C381" s="113" t="str">
        <f>IF(K381="","",IF(Declaration!$I$4="English",K381,IF(Declaration!$I$4="French",VLOOKUP($K381,Languages!$A$1:$G$5027,2,FALSE),IF(Declaration!$I$4="Spanish",VLOOKUP($K381,Languages!$A$1:$G$5027,3,FALSE),IF(Declaration!$I$4="German",VLOOKUP($K381,Languages!$A$1:$G$5027,4,FALSE),IF(Declaration!$I$4="Chinese",VLOOKUP($K381,Languages!$A$1:$G$5027,5,FALSE),IF(Declaration!$I$4="Japanese",VLOOKUP($K381,Languages!$A$1:$G$5027,6,FALSE),IF(Declaration!$I$4="Portugese",VLOOKUP($K381,Languages!$A$1:$G$5027,7,FALSE)))))))))</f>
        <v>Zimbabwe</v>
      </c>
      <c r="D381" s="224"/>
      <c r="E381" s="224"/>
      <c r="J381" s="231" t="s">
        <v>3090</v>
      </c>
      <c r="K381" s="231" t="s">
        <v>136</v>
      </c>
      <c r="L381" t="str">
        <f t="shared" si="10"/>
        <v>Sugarcane</v>
      </c>
      <c r="M381" t="str">
        <f t="shared" si="11"/>
        <v>Sugarcane</v>
      </c>
    </row>
    <row r="382" spans="2:13" x14ac:dyDescent="0.2">
      <c r="B382" s="113" t="str">
        <f>IF(J382="","",IF(Declaration!$I$4="English",J382,IF(Declaration!$I$4="French",VLOOKUP($J382,Languages!$A$1:$G$5027,2,FALSE),IF(Declaration!$I$4="Spanish",VLOOKUP($J382,Languages!$A$1:$G$5027,3,FALSE),IF(Declaration!$I$4="German",VLOOKUP($J382,Languages!$A$1:$G$5027,4,FALSE),IF(Declaration!$I$4="Chinese",VLOOKUP($J382,Languages!$A$1:$G$5027,5,FALSE),IF(Declaration!$I$4="Japanese",VLOOKUP($J382,Languages!$A$1:$G$5027,6,FALSE),IF(Declaration!$I$4="Portugese",VLOOKUP($J382,Languages!$A$1:$G$5027,7,FALSE)))))))))</f>
        <v>Sunflowers</v>
      </c>
      <c r="C382" s="113" t="str">
        <f>IF(K382="","",IF(Declaration!$I$4="English",K382,IF(Declaration!$I$4="French",VLOOKUP($K382,Languages!$A$1:$G$5027,2,FALSE),IF(Declaration!$I$4="Spanish",VLOOKUP($K382,Languages!$A$1:$G$5027,3,FALSE),IF(Declaration!$I$4="German",VLOOKUP($K382,Languages!$A$1:$G$5027,4,FALSE),IF(Declaration!$I$4="Chinese",VLOOKUP($K382,Languages!$A$1:$G$5027,5,FALSE),IF(Declaration!$I$4="Japanese",VLOOKUP($K382,Languages!$A$1:$G$5027,6,FALSE),IF(Declaration!$I$4="Portugese",VLOOKUP($K382,Languages!$A$1:$G$5027,7,FALSE)))))))))</f>
        <v>Burma</v>
      </c>
      <c r="D382" s="224"/>
      <c r="E382" s="224"/>
      <c r="J382" s="231" t="s">
        <v>3091</v>
      </c>
      <c r="K382" s="231" t="s">
        <v>3202</v>
      </c>
      <c r="L382" t="str">
        <f t="shared" si="10"/>
        <v>Sunflowers</v>
      </c>
      <c r="M382" t="str">
        <f t="shared" si="11"/>
        <v>Sunflowers</v>
      </c>
    </row>
    <row r="383" spans="2:13" x14ac:dyDescent="0.2">
      <c r="B383" s="113" t="str">
        <f>IF(J383="","",IF(Declaration!$I$4="English",J383,IF(Declaration!$I$4="French",VLOOKUP($J383,Languages!$A$1:$G$5027,2,FALSE),IF(Declaration!$I$4="Spanish",VLOOKUP($J383,Languages!$A$1:$G$5027,3,FALSE),IF(Declaration!$I$4="German",VLOOKUP($J383,Languages!$A$1:$G$5027,4,FALSE),IF(Declaration!$I$4="Chinese",VLOOKUP($J383,Languages!$A$1:$G$5027,5,FALSE),IF(Declaration!$I$4="Japanese",VLOOKUP($J383,Languages!$A$1:$G$5027,6,FALSE),IF(Declaration!$I$4="Portugese",VLOOKUP($J383,Languages!$A$1:$G$5027,7,FALSE)))))))))</f>
        <v>Surgical Instruments</v>
      </c>
      <c r="C383" s="113" t="str">
        <f>IF(K383="","",IF(Declaration!$I$4="English",K383,IF(Declaration!$I$4="French",VLOOKUP($K383,Languages!$A$1:$G$5027,2,FALSE),IF(Declaration!$I$4="Spanish",VLOOKUP($K383,Languages!$A$1:$G$5027,3,FALSE),IF(Declaration!$I$4="German",VLOOKUP($K383,Languages!$A$1:$G$5027,4,FALSE),IF(Declaration!$I$4="Chinese",VLOOKUP($K383,Languages!$A$1:$G$5027,5,FALSE),IF(Declaration!$I$4="Japanese",VLOOKUP($K383,Languages!$A$1:$G$5027,6,FALSE),IF(Declaration!$I$4="Portugese",VLOOKUP($K383,Languages!$A$1:$G$5027,7,FALSE)))))))))</f>
        <v>Pakistan</v>
      </c>
      <c r="D383" s="224"/>
      <c r="E383" s="224"/>
      <c r="J383" s="231" t="s">
        <v>3143</v>
      </c>
      <c r="K383" s="231" t="s">
        <v>99</v>
      </c>
      <c r="L383" t="str">
        <f t="shared" si="10"/>
        <v>Surgical Instruments</v>
      </c>
      <c r="M383" t="str">
        <f t="shared" si="11"/>
        <v>Surgical Instruments</v>
      </c>
    </row>
    <row r="384" spans="2:13" x14ac:dyDescent="0.2">
      <c r="B384" s="113" t="str">
        <f>IF(J384="","",IF(Declaration!$I$4="English",J384,IF(Declaration!$I$4="French",VLOOKUP($J384,Languages!$A$1:$G$5027,2,FALSE),IF(Declaration!$I$4="Spanish",VLOOKUP($J384,Languages!$A$1:$G$5027,3,FALSE),IF(Declaration!$I$4="German",VLOOKUP($J384,Languages!$A$1:$G$5027,4,FALSE),IF(Declaration!$I$4="Chinese",VLOOKUP($J384,Languages!$A$1:$G$5027,5,FALSE),IF(Declaration!$I$4="Japanese",VLOOKUP($J384,Languages!$A$1:$G$5027,6,FALSE),IF(Declaration!$I$4="Portugese",VLOOKUP($J384,Languages!$A$1:$G$5027,7,FALSE)))))))))</f>
        <v>Sweet Potatoes</v>
      </c>
      <c r="C384" s="113" t="str">
        <f>IF(K384="","",IF(Declaration!$I$4="English",K384,IF(Declaration!$I$4="French",VLOOKUP($K384,Languages!$A$1:$G$5027,2,FALSE),IF(Declaration!$I$4="Spanish",VLOOKUP($K384,Languages!$A$1:$G$5027,3,FALSE),IF(Declaration!$I$4="German",VLOOKUP($K384,Languages!$A$1:$G$5027,4,FALSE),IF(Declaration!$I$4="Chinese",VLOOKUP($K384,Languages!$A$1:$G$5027,5,FALSE),IF(Declaration!$I$4="Japanese",VLOOKUP($K384,Languages!$A$1:$G$5027,6,FALSE),IF(Declaration!$I$4="Portugese",VLOOKUP($K384,Languages!$A$1:$G$5027,7,FALSE)))))))))</f>
        <v>Paraguay</v>
      </c>
      <c r="D384" s="224"/>
      <c r="E384" s="224"/>
      <c r="J384" s="231" t="s">
        <v>3092</v>
      </c>
      <c r="K384" s="231" t="s">
        <v>103</v>
      </c>
      <c r="L384" t="str">
        <f t="shared" si="10"/>
        <v>Sweet Potatoes</v>
      </c>
      <c r="M384" t="str">
        <f t="shared" si="11"/>
        <v>Sweet Potatoes</v>
      </c>
    </row>
    <row r="385" spans="2:13" x14ac:dyDescent="0.2">
      <c r="B385" s="113" t="str">
        <f>IF(J385="","",IF(Declaration!$I$4="English",J385,IF(Declaration!$I$4="French",VLOOKUP($J385,Languages!$A$1:$G$5027,2,FALSE),IF(Declaration!$I$4="Spanish",VLOOKUP($J385,Languages!$A$1:$G$5027,3,FALSE),IF(Declaration!$I$4="German",VLOOKUP($J385,Languages!$A$1:$G$5027,4,FALSE),IF(Declaration!$I$4="Chinese",VLOOKUP($J385,Languages!$A$1:$G$5027,5,FALSE),IF(Declaration!$I$4="Japanese",VLOOKUP($J385,Languages!$A$1:$G$5027,6,FALSE),IF(Declaration!$I$4="Portugese",VLOOKUP($J385,Languages!$A$1:$G$5027,7,FALSE)))))))))</f>
        <v>Tantalum ore (coltan)</v>
      </c>
      <c r="C385" s="113" t="str">
        <f>IF(K385="","",IF(Declaration!$I$4="English",K385,IF(Declaration!$I$4="French",VLOOKUP($K385,Languages!$A$1:$G$5027,2,FALSE),IF(Declaration!$I$4="Spanish",VLOOKUP($K385,Languages!$A$1:$G$5027,3,FALSE),IF(Declaration!$I$4="German",VLOOKUP($K385,Languages!$A$1:$G$5027,4,FALSE),IF(Declaration!$I$4="Chinese",VLOOKUP($K385,Languages!$A$1:$G$5027,5,FALSE),IF(Declaration!$I$4="Japanese",VLOOKUP($K385,Languages!$A$1:$G$5027,6,FALSE),IF(Declaration!$I$4="Portugese",VLOOKUP($K385,Languages!$A$1:$G$5027,7,FALSE)))))))))</f>
        <v>Democratic Republic of the Congo</v>
      </c>
      <c r="D385" s="224"/>
      <c r="E385" s="224"/>
      <c r="J385" s="231" t="s">
        <v>3176</v>
      </c>
      <c r="K385" s="231" t="s">
        <v>3208</v>
      </c>
      <c r="L385" t="str">
        <f t="shared" si="10"/>
        <v>Tantalum ore (coltan)</v>
      </c>
      <c r="M385" t="str">
        <f t="shared" si="11"/>
        <v>Tantalum ore (coltan)</v>
      </c>
    </row>
    <row r="386" spans="2:13" x14ac:dyDescent="0.2">
      <c r="B386" s="113" t="str">
        <f>IF(J386="","",IF(Declaration!$I$4="English",J386,IF(Declaration!$I$4="French",VLOOKUP($J386,Languages!$A$1:$G$5027,2,FALSE),IF(Declaration!$I$4="Spanish",VLOOKUP($J386,Languages!$A$1:$G$5027,3,FALSE),IF(Declaration!$I$4="German",VLOOKUP($J386,Languages!$A$1:$G$5027,4,FALSE),IF(Declaration!$I$4="Chinese",VLOOKUP($J386,Languages!$A$1:$G$5027,5,FALSE),IF(Declaration!$I$4="Japanese",VLOOKUP($J386,Languages!$A$1:$G$5027,6,FALSE),IF(Declaration!$I$4="Portugese",VLOOKUP($J386,Languages!$A$1:$G$5027,7,FALSE)))))))))</f>
        <v>Tanzanite (gems)</v>
      </c>
      <c r="C386" s="113" t="str">
        <f>IF(K386="","",IF(Declaration!$I$4="English",K386,IF(Declaration!$I$4="French",VLOOKUP($K386,Languages!$A$1:$G$5027,2,FALSE),IF(Declaration!$I$4="Spanish",VLOOKUP($K386,Languages!$A$1:$G$5027,3,FALSE),IF(Declaration!$I$4="German",VLOOKUP($K386,Languages!$A$1:$G$5027,4,FALSE),IF(Declaration!$I$4="Chinese",VLOOKUP($K386,Languages!$A$1:$G$5027,5,FALSE),IF(Declaration!$I$4="Japanese",VLOOKUP($K386,Languages!$A$1:$G$5027,6,FALSE),IF(Declaration!$I$4="Portugese",VLOOKUP($K386,Languages!$A$1:$G$5027,7,FALSE)))))))))</f>
        <v>Tanzania</v>
      </c>
      <c r="D386" s="224"/>
      <c r="E386" s="224"/>
      <c r="J386" s="231" t="s">
        <v>3177</v>
      </c>
      <c r="K386" s="231" t="s">
        <v>3207</v>
      </c>
      <c r="L386" t="str">
        <f t="shared" si="10"/>
        <v>Tanzanite (gems)</v>
      </c>
      <c r="M386" t="str">
        <f t="shared" si="11"/>
        <v>Tanzanite (gems)</v>
      </c>
    </row>
    <row r="387" spans="2:13" x14ac:dyDescent="0.2">
      <c r="B387" s="113" t="str">
        <f>IF(J387="","",IF(Declaration!$I$4="English",J387,IF(Declaration!$I$4="French",VLOOKUP($J387,Languages!$A$1:$G$5027,2,FALSE),IF(Declaration!$I$4="Spanish",VLOOKUP($J387,Languages!$A$1:$G$5027,3,FALSE),IF(Declaration!$I$4="German",VLOOKUP($J387,Languages!$A$1:$G$5027,4,FALSE),IF(Declaration!$I$4="Chinese",VLOOKUP($J387,Languages!$A$1:$G$5027,5,FALSE),IF(Declaration!$I$4="Japanese",VLOOKUP($J387,Languages!$A$1:$G$5027,6,FALSE),IF(Declaration!$I$4="Portugese",VLOOKUP($J387,Languages!$A$1:$G$5027,7,FALSE)))))))))</f>
        <v>Tea</v>
      </c>
      <c r="C387" s="113" t="str">
        <f>IF(K387="","",IF(Declaration!$I$4="English",K387,IF(Declaration!$I$4="French",VLOOKUP($K387,Languages!$A$1:$G$5027,2,FALSE),IF(Declaration!$I$4="Spanish",VLOOKUP($K387,Languages!$A$1:$G$5027,3,FALSE),IF(Declaration!$I$4="German",VLOOKUP($K387,Languages!$A$1:$G$5027,4,FALSE),IF(Declaration!$I$4="Chinese",VLOOKUP($K387,Languages!$A$1:$G$5027,5,FALSE),IF(Declaration!$I$4="Japanese",VLOOKUP($K387,Languages!$A$1:$G$5027,6,FALSE),IF(Declaration!$I$4="Portugese",VLOOKUP($K387,Languages!$A$1:$G$5027,7,FALSE)))))))))</f>
        <v>Kenya</v>
      </c>
      <c r="D387" s="224"/>
      <c r="E387" s="224"/>
      <c r="J387" s="231" t="s">
        <v>3093</v>
      </c>
      <c r="K387" s="231" t="s">
        <v>70</v>
      </c>
      <c r="L387" t="str">
        <f t="shared" si="10"/>
        <v>Tea</v>
      </c>
      <c r="M387" t="str">
        <f t="shared" si="11"/>
        <v>Tea</v>
      </c>
    </row>
    <row r="388" spans="2:13" x14ac:dyDescent="0.2">
      <c r="B388" s="113" t="str">
        <f>IF(J388="","",IF(Declaration!$I$4="English",J388,IF(Declaration!$I$4="French",VLOOKUP($J388,Languages!$A$1:$G$5027,2,FALSE),IF(Declaration!$I$4="Spanish",VLOOKUP($J388,Languages!$A$1:$G$5027,3,FALSE),IF(Declaration!$I$4="German",VLOOKUP($J388,Languages!$A$1:$G$5027,4,FALSE),IF(Declaration!$I$4="Chinese",VLOOKUP($J388,Languages!$A$1:$G$5027,5,FALSE),IF(Declaration!$I$4="Japanese",VLOOKUP($J388,Languages!$A$1:$G$5027,6,FALSE),IF(Declaration!$I$4="Portugese",VLOOKUP($J388,Languages!$A$1:$G$5027,7,FALSE)))))))))</f>
        <v>Tea</v>
      </c>
      <c r="C388" s="113" t="str">
        <f>IF(K388="","",IF(Declaration!$I$4="English",K388,IF(Declaration!$I$4="French",VLOOKUP($K388,Languages!$A$1:$G$5027,2,FALSE),IF(Declaration!$I$4="Spanish",VLOOKUP($K388,Languages!$A$1:$G$5027,3,FALSE),IF(Declaration!$I$4="German",VLOOKUP($K388,Languages!$A$1:$G$5027,4,FALSE),IF(Declaration!$I$4="Chinese",VLOOKUP($K388,Languages!$A$1:$G$5027,5,FALSE),IF(Declaration!$I$4="Japanese",VLOOKUP($K388,Languages!$A$1:$G$5027,6,FALSE),IF(Declaration!$I$4="Portugese",VLOOKUP($K388,Languages!$A$1:$G$5027,7,FALSE)))))))))</f>
        <v>Malawi</v>
      </c>
      <c r="D388" s="224"/>
      <c r="E388" s="224"/>
      <c r="J388" s="231" t="s">
        <v>3093</v>
      </c>
      <c r="K388" s="231" t="s">
        <v>80</v>
      </c>
      <c r="L388" t="str">
        <f t="shared" si="10"/>
        <v>Tea</v>
      </c>
      <c r="M388" t="str">
        <f t="shared" si="11"/>
        <v>Tea</v>
      </c>
    </row>
    <row r="389" spans="2:13" x14ac:dyDescent="0.2">
      <c r="B389" s="113" t="str">
        <f>IF(J389="","",IF(Declaration!$I$4="English",J389,IF(Declaration!$I$4="French",VLOOKUP($J389,Languages!$A$1:$G$5027,2,FALSE),IF(Declaration!$I$4="Spanish",VLOOKUP($J389,Languages!$A$1:$G$5027,3,FALSE),IF(Declaration!$I$4="German",VLOOKUP($J389,Languages!$A$1:$G$5027,4,FALSE),IF(Declaration!$I$4="Chinese",VLOOKUP($J389,Languages!$A$1:$G$5027,5,FALSE),IF(Declaration!$I$4="Japanese",VLOOKUP($J389,Languages!$A$1:$G$5027,6,FALSE),IF(Declaration!$I$4="Portugese",VLOOKUP($J389,Languages!$A$1:$G$5027,7,FALSE)))))))))</f>
        <v>Tea</v>
      </c>
      <c r="C389" s="113" t="str">
        <f>IF(K389="","",IF(Declaration!$I$4="English",K389,IF(Declaration!$I$4="French",VLOOKUP($K389,Languages!$A$1:$G$5027,2,FALSE),IF(Declaration!$I$4="Spanish",VLOOKUP($K389,Languages!$A$1:$G$5027,3,FALSE),IF(Declaration!$I$4="German",VLOOKUP($K389,Languages!$A$1:$G$5027,4,FALSE),IF(Declaration!$I$4="Chinese",VLOOKUP($K389,Languages!$A$1:$G$5027,5,FALSE),IF(Declaration!$I$4="Japanese",VLOOKUP($K389,Languages!$A$1:$G$5027,6,FALSE),IF(Declaration!$I$4="Portugese",VLOOKUP($K389,Languages!$A$1:$G$5027,7,FALSE)))))))))</f>
        <v>Rwanda</v>
      </c>
      <c r="D389" s="224"/>
      <c r="E389" s="224"/>
      <c r="J389" s="231" t="s">
        <v>3093</v>
      </c>
      <c r="K389" s="231" t="s">
        <v>107</v>
      </c>
      <c r="L389" t="str">
        <f t="shared" si="10"/>
        <v>Tea</v>
      </c>
      <c r="M389" t="str">
        <f t="shared" si="11"/>
        <v>Tea</v>
      </c>
    </row>
    <row r="390" spans="2:13" x14ac:dyDescent="0.2">
      <c r="B390" s="113" t="str">
        <f>IF(J390="","",IF(Declaration!$I$4="English",J390,IF(Declaration!$I$4="French",VLOOKUP($J390,Languages!$A$1:$G$5027,2,FALSE),IF(Declaration!$I$4="Spanish",VLOOKUP($J390,Languages!$A$1:$G$5027,3,FALSE),IF(Declaration!$I$4="German",VLOOKUP($J390,Languages!$A$1:$G$5027,4,FALSE),IF(Declaration!$I$4="Chinese",VLOOKUP($J390,Languages!$A$1:$G$5027,5,FALSE),IF(Declaration!$I$4="Japanese",VLOOKUP($J390,Languages!$A$1:$G$5027,6,FALSE),IF(Declaration!$I$4="Portugese",VLOOKUP($J390,Languages!$A$1:$G$5027,7,FALSE)))))))))</f>
        <v>Tea</v>
      </c>
      <c r="C390" s="113" t="str">
        <f>IF(K390="","",IF(Declaration!$I$4="English",K390,IF(Declaration!$I$4="French",VLOOKUP($K390,Languages!$A$1:$G$5027,2,FALSE),IF(Declaration!$I$4="Spanish",VLOOKUP($K390,Languages!$A$1:$G$5027,3,FALSE),IF(Declaration!$I$4="German",VLOOKUP($K390,Languages!$A$1:$G$5027,4,FALSE),IF(Declaration!$I$4="Chinese",VLOOKUP($K390,Languages!$A$1:$G$5027,5,FALSE),IF(Declaration!$I$4="Japanese",VLOOKUP($K390,Languages!$A$1:$G$5027,6,FALSE),IF(Declaration!$I$4="Portugese",VLOOKUP($K390,Languages!$A$1:$G$5027,7,FALSE)))))))))</f>
        <v>Tanzania</v>
      </c>
      <c r="D390" s="224"/>
      <c r="E390" s="224"/>
      <c r="J390" s="231" t="s">
        <v>3093</v>
      </c>
      <c r="K390" s="231" t="s">
        <v>3207</v>
      </c>
      <c r="L390" t="str">
        <f t="shared" si="10"/>
        <v>Tea</v>
      </c>
      <c r="M390" t="str">
        <f t="shared" si="11"/>
        <v>Tea</v>
      </c>
    </row>
    <row r="391" spans="2:13" x14ac:dyDescent="0.2">
      <c r="B391" s="113" t="str">
        <f>IF(J391="","",IF(Declaration!$I$4="English",J391,IF(Declaration!$I$4="French",VLOOKUP($J391,Languages!$A$1:$G$5027,2,FALSE),IF(Declaration!$I$4="Spanish",VLOOKUP($J391,Languages!$A$1:$G$5027,3,FALSE),IF(Declaration!$I$4="German",VLOOKUP($J391,Languages!$A$1:$G$5027,4,FALSE),IF(Declaration!$I$4="Chinese",VLOOKUP($J391,Languages!$A$1:$G$5027,5,FALSE),IF(Declaration!$I$4="Japanese",VLOOKUP($J391,Languages!$A$1:$G$5027,6,FALSE),IF(Declaration!$I$4="Portugese",VLOOKUP($J391,Languages!$A$1:$G$5027,7,FALSE)))))))))</f>
        <v>Tea</v>
      </c>
      <c r="C391" s="113" t="str">
        <f>IF(K391="","",IF(Declaration!$I$4="English",K391,IF(Declaration!$I$4="French",VLOOKUP($K391,Languages!$A$1:$G$5027,2,FALSE),IF(Declaration!$I$4="Spanish",VLOOKUP($K391,Languages!$A$1:$G$5027,3,FALSE),IF(Declaration!$I$4="German",VLOOKUP($K391,Languages!$A$1:$G$5027,4,FALSE),IF(Declaration!$I$4="Chinese",VLOOKUP($K391,Languages!$A$1:$G$5027,5,FALSE),IF(Declaration!$I$4="Japanese",VLOOKUP($K391,Languages!$A$1:$G$5027,6,FALSE),IF(Declaration!$I$4="Portugese",VLOOKUP($K391,Languages!$A$1:$G$5027,7,FALSE)))))))))</f>
        <v>Uganda</v>
      </c>
      <c r="D391" s="224"/>
      <c r="E391" s="224"/>
      <c r="J391" s="231" t="s">
        <v>3093</v>
      </c>
      <c r="K391" s="231" t="s">
        <v>128</v>
      </c>
      <c r="L391" t="str">
        <f t="shared" ref="L391:L443" si="12">B391&amp;D391</f>
        <v>Tea</v>
      </c>
      <c r="M391" t="str">
        <f t="shared" ref="M391:M443" si="13">B391&amp;E391</f>
        <v>Tea</v>
      </c>
    </row>
    <row r="392" spans="2:13" x14ac:dyDescent="0.2">
      <c r="B392" s="113" t="str">
        <f>IF(J392="","",IF(Declaration!$I$4="English",J392,IF(Declaration!$I$4="French",VLOOKUP($J392,Languages!$A$1:$G$5027,2,FALSE),IF(Declaration!$I$4="Spanish",VLOOKUP($J392,Languages!$A$1:$G$5027,3,FALSE),IF(Declaration!$I$4="German",VLOOKUP($J392,Languages!$A$1:$G$5027,4,FALSE),IF(Declaration!$I$4="Chinese",VLOOKUP($J392,Languages!$A$1:$G$5027,5,FALSE),IF(Declaration!$I$4="Japanese",VLOOKUP($J392,Languages!$A$1:$G$5027,6,FALSE),IF(Declaration!$I$4="Portugese",VLOOKUP($J392,Languages!$A$1:$G$5027,7,FALSE)))))))))</f>
        <v>Tea</v>
      </c>
      <c r="C392" s="113" t="str">
        <f>IF(K392="","",IF(Declaration!$I$4="English",K392,IF(Declaration!$I$4="French",VLOOKUP($K392,Languages!$A$1:$G$5027,2,FALSE),IF(Declaration!$I$4="Spanish",VLOOKUP($K392,Languages!$A$1:$G$5027,3,FALSE),IF(Declaration!$I$4="German",VLOOKUP($K392,Languages!$A$1:$G$5027,4,FALSE),IF(Declaration!$I$4="Chinese",VLOOKUP($K392,Languages!$A$1:$G$5027,5,FALSE),IF(Declaration!$I$4="Japanese",VLOOKUP($K392,Languages!$A$1:$G$5027,6,FALSE),IF(Declaration!$I$4="Portugese",VLOOKUP($K392,Languages!$A$1:$G$5027,7,FALSE)))))))))</f>
        <v>Vietnam</v>
      </c>
      <c r="D392" s="224"/>
      <c r="E392" s="224"/>
      <c r="J392" s="231" t="s">
        <v>3093</v>
      </c>
      <c r="K392" s="231" t="s">
        <v>133</v>
      </c>
      <c r="L392" t="str">
        <f t="shared" si="12"/>
        <v>Tea</v>
      </c>
      <c r="M392" t="str">
        <f t="shared" si="13"/>
        <v>Tea</v>
      </c>
    </row>
    <row r="393" spans="2:13" x14ac:dyDescent="0.2">
      <c r="B393" s="113" t="str">
        <f>IF(J393="","",IF(Declaration!$I$4="English",J393,IF(Declaration!$I$4="French",VLOOKUP($J393,Languages!$A$1:$G$5027,2,FALSE),IF(Declaration!$I$4="Spanish",VLOOKUP($J393,Languages!$A$1:$G$5027,3,FALSE),IF(Declaration!$I$4="German",VLOOKUP($J393,Languages!$A$1:$G$5027,4,FALSE),IF(Declaration!$I$4="Chinese",VLOOKUP($J393,Languages!$A$1:$G$5027,5,FALSE),IF(Declaration!$I$4="Japanese",VLOOKUP($J393,Languages!$A$1:$G$5027,6,FALSE),IF(Declaration!$I$4="Portugese",VLOOKUP($J393,Languages!$A$1:$G$5027,7,FALSE)))))))))</f>
        <v>Teak</v>
      </c>
      <c r="C393" s="113" t="str">
        <f>IF(K393="","",IF(Declaration!$I$4="English",K393,IF(Declaration!$I$4="French",VLOOKUP($K393,Languages!$A$1:$G$5027,2,FALSE),IF(Declaration!$I$4="Spanish",VLOOKUP($K393,Languages!$A$1:$G$5027,3,FALSE),IF(Declaration!$I$4="German",VLOOKUP($K393,Languages!$A$1:$G$5027,4,FALSE),IF(Declaration!$I$4="Chinese",VLOOKUP($K393,Languages!$A$1:$G$5027,5,FALSE),IF(Declaration!$I$4="Japanese",VLOOKUP($K393,Languages!$A$1:$G$5027,6,FALSE),IF(Declaration!$I$4="Portugese",VLOOKUP($K393,Languages!$A$1:$G$5027,7,FALSE)))))))))</f>
        <v>Burma</v>
      </c>
      <c r="D393" s="224"/>
      <c r="E393" s="224"/>
      <c r="J393" s="231" t="s">
        <v>3094</v>
      </c>
      <c r="K393" s="231" t="s">
        <v>3202</v>
      </c>
      <c r="L393" t="str">
        <f t="shared" si="12"/>
        <v>Teak</v>
      </c>
      <c r="M393" t="str">
        <f t="shared" si="13"/>
        <v>Teak</v>
      </c>
    </row>
    <row r="394" spans="2:13" x14ac:dyDescent="0.2">
      <c r="B394" s="113" t="str">
        <f>IF(J394="","",IF(Declaration!$I$4="English",J394,IF(Declaration!$I$4="French",VLOOKUP($J394,Languages!$A$1:$G$5027,2,FALSE),IF(Declaration!$I$4="Spanish",VLOOKUP($J394,Languages!$A$1:$G$5027,3,FALSE),IF(Declaration!$I$4="German",VLOOKUP($J394,Languages!$A$1:$G$5027,4,FALSE),IF(Declaration!$I$4="Chinese",VLOOKUP($J394,Languages!$A$1:$G$5027,5,FALSE),IF(Declaration!$I$4="Japanese",VLOOKUP($J394,Languages!$A$1:$G$5027,6,FALSE),IF(Declaration!$I$4="Portugese",VLOOKUP($J394,Languages!$A$1:$G$5027,7,FALSE)))))))))</f>
        <v>Textiles</v>
      </c>
      <c r="C394" s="113" t="str">
        <f>IF(K394="","",IF(Declaration!$I$4="English",K394,IF(Declaration!$I$4="French",VLOOKUP($K394,Languages!$A$1:$G$5027,2,FALSE),IF(Declaration!$I$4="Spanish",VLOOKUP($K394,Languages!$A$1:$G$5027,3,FALSE),IF(Declaration!$I$4="German",VLOOKUP($K394,Languages!$A$1:$G$5027,4,FALSE),IF(Declaration!$I$4="Chinese",VLOOKUP($K394,Languages!$A$1:$G$5027,5,FALSE),IF(Declaration!$I$4="Japanese",VLOOKUP($K394,Languages!$A$1:$G$5027,6,FALSE),IF(Declaration!$I$4="Portugese",VLOOKUP($K394,Languages!$A$1:$G$5027,7,FALSE)))))))))</f>
        <v>Bangladesh</v>
      </c>
      <c r="D394" s="224"/>
      <c r="E394" s="224"/>
      <c r="J394" s="231" t="s">
        <v>3144</v>
      </c>
      <c r="K394" s="231" t="s">
        <v>24</v>
      </c>
      <c r="L394" t="str">
        <f t="shared" si="12"/>
        <v>Textiles</v>
      </c>
      <c r="M394" t="str">
        <f t="shared" si="13"/>
        <v>Textiles</v>
      </c>
    </row>
    <row r="395" spans="2:13" x14ac:dyDescent="0.2">
      <c r="B395" s="113" t="str">
        <f>IF(J395="","",IF(Declaration!$I$4="English",J395,IF(Declaration!$I$4="French",VLOOKUP($J395,Languages!$A$1:$G$5027,2,FALSE),IF(Declaration!$I$4="Spanish",VLOOKUP($J395,Languages!$A$1:$G$5027,3,FALSE),IF(Declaration!$I$4="German",VLOOKUP($J395,Languages!$A$1:$G$5027,4,FALSE),IF(Declaration!$I$4="Chinese",VLOOKUP($J395,Languages!$A$1:$G$5027,5,FALSE),IF(Declaration!$I$4="Japanese",VLOOKUP($J395,Languages!$A$1:$G$5027,6,FALSE),IF(Declaration!$I$4="Portugese",VLOOKUP($J395,Languages!$A$1:$G$5027,7,FALSE)))))))))</f>
        <v>Textiles</v>
      </c>
      <c r="C395" s="113" t="str">
        <f>IF(K395="","",IF(Declaration!$I$4="English",K395,IF(Declaration!$I$4="French",VLOOKUP($K395,Languages!$A$1:$G$5027,2,FALSE),IF(Declaration!$I$4="Spanish",VLOOKUP($K395,Languages!$A$1:$G$5027,3,FALSE),IF(Declaration!$I$4="German",VLOOKUP($K395,Languages!$A$1:$G$5027,4,FALSE),IF(Declaration!$I$4="Chinese",VLOOKUP($K395,Languages!$A$1:$G$5027,5,FALSE),IF(Declaration!$I$4="Japanese",VLOOKUP($K395,Languages!$A$1:$G$5027,6,FALSE),IF(Declaration!$I$4="Portugese",VLOOKUP($K395,Languages!$A$1:$G$5027,7,FALSE)))))))))</f>
        <v>Cambodia</v>
      </c>
      <c r="D395" s="224"/>
      <c r="E395" s="224"/>
      <c r="J395" s="231" t="s">
        <v>3144</v>
      </c>
      <c r="K395" s="231" t="s">
        <v>36</v>
      </c>
      <c r="L395" t="str">
        <f t="shared" si="12"/>
        <v>Textiles</v>
      </c>
      <c r="M395" t="str">
        <f t="shared" si="13"/>
        <v>Textiles</v>
      </c>
    </row>
    <row r="396" spans="2:13" x14ac:dyDescent="0.2">
      <c r="B396" s="113" t="str">
        <f>IF(J396="","",IF(Declaration!$I$4="English",J396,IF(Declaration!$I$4="French",VLOOKUP($J396,Languages!$A$1:$G$5027,2,FALSE),IF(Declaration!$I$4="Spanish",VLOOKUP($J396,Languages!$A$1:$G$5027,3,FALSE),IF(Declaration!$I$4="German",VLOOKUP($J396,Languages!$A$1:$G$5027,4,FALSE),IF(Declaration!$I$4="Chinese",VLOOKUP($J396,Languages!$A$1:$G$5027,5,FALSE),IF(Declaration!$I$4="Japanese",VLOOKUP($J396,Languages!$A$1:$G$5027,6,FALSE),IF(Declaration!$I$4="Portugese",VLOOKUP($J396,Languages!$A$1:$G$5027,7,FALSE)))))))))</f>
        <v>Textiles</v>
      </c>
      <c r="C396" s="113" t="str">
        <f>IF(K396="","",IF(Declaration!$I$4="English",K396,IF(Declaration!$I$4="French",VLOOKUP($K396,Languages!$A$1:$G$5027,2,FALSE),IF(Declaration!$I$4="Spanish",VLOOKUP($K396,Languages!$A$1:$G$5027,3,FALSE),IF(Declaration!$I$4="German",VLOOKUP($K396,Languages!$A$1:$G$5027,4,FALSE),IF(Declaration!$I$4="Chinese",VLOOKUP($K396,Languages!$A$1:$G$5027,5,FALSE),IF(Declaration!$I$4="Japanese",VLOOKUP($K396,Languages!$A$1:$G$5027,6,FALSE),IF(Declaration!$I$4="Portugese",VLOOKUP($K396,Languages!$A$1:$G$5027,7,FALSE)))))))))</f>
        <v>China</v>
      </c>
      <c r="D396" s="224"/>
      <c r="E396" s="224"/>
      <c r="J396" s="231" t="s">
        <v>3144</v>
      </c>
      <c r="K396" s="231" t="s">
        <v>1237</v>
      </c>
      <c r="L396" t="str">
        <f t="shared" si="12"/>
        <v>Textiles</v>
      </c>
      <c r="M396" t="str">
        <f t="shared" si="13"/>
        <v>Textiles</v>
      </c>
    </row>
    <row r="397" spans="2:13" x14ac:dyDescent="0.2">
      <c r="B397" s="113" t="str">
        <f>IF(J397="","",IF(Declaration!$I$4="English",J397,IF(Declaration!$I$4="French",VLOOKUP($J397,Languages!$A$1:$G$5027,2,FALSE),IF(Declaration!$I$4="Spanish",VLOOKUP($J397,Languages!$A$1:$G$5027,3,FALSE),IF(Declaration!$I$4="German",VLOOKUP($J397,Languages!$A$1:$G$5027,4,FALSE),IF(Declaration!$I$4="Chinese",VLOOKUP($J397,Languages!$A$1:$G$5027,5,FALSE),IF(Declaration!$I$4="Japanese",VLOOKUP($J397,Languages!$A$1:$G$5027,6,FALSE),IF(Declaration!$I$4="Portugese",VLOOKUP($J397,Languages!$A$1:$G$5027,7,FALSE)))))))))</f>
        <v>Textiles</v>
      </c>
      <c r="C397" s="113" t="str">
        <f>IF(K397="","",IF(Declaration!$I$4="English",K397,IF(Declaration!$I$4="French",VLOOKUP($K397,Languages!$A$1:$G$5027,2,FALSE),IF(Declaration!$I$4="Spanish",VLOOKUP($K397,Languages!$A$1:$G$5027,3,FALSE),IF(Declaration!$I$4="German",VLOOKUP($K397,Languages!$A$1:$G$5027,4,FALSE),IF(Declaration!$I$4="Chinese",VLOOKUP($K397,Languages!$A$1:$G$5027,5,FALSE),IF(Declaration!$I$4="Japanese",VLOOKUP($K397,Languages!$A$1:$G$5027,6,FALSE),IF(Declaration!$I$4="Portugese",VLOOKUP($K397,Languages!$A$1:$G$5027,7,FALSE)))))))))</f>
        <v>North Korea</v>
      </c>
      <c r="D397" s="224"/>
      <c r="E397" s="224"/>
      <c r="J397" s="231" t="s">
        <v>3144</v>
      </c>
      <c r="K397" s="231" t="s">
        <v>3205</v>
      </c>
      <c r="L397" t="str">
        <f t="shared" si="12"/>
        <v>Textiles</v>
      </c>
      <c r="M397" t="str">
        <f t="shared" si="13"/>
        <v>Textiles</v>
      </c>
    </row>
    <row r="398" spans="2:13" x14ac:dyDescent="0.2">
      <c r="B398" s="113" t="str">
        <f>IF(J398="","",IF(Declaration!$I$4="English",J398,IF(Declaration!$I$4="French",VLOOKUP($J398,Languages!$A$1:$G$5027,2,FALSE),IF(Declaration!$I$4="Spanish",VLOOKUP($J398,Languages!$A$1:$G$5027,3,FALSE),IF(Declaration!$I$4="German",VLOOKUP($J398,Languages!$A$1:$G$5027,4,FALSE),IF(Declaration!$I$4="Chinese",VLOOKUP($J398,Languages!$A$1:$G$5027,5,FALSE),IF(Declaration!$I$4="Japanese",VLOOKUP($J398,Languages!$A$1:$G$5027,6,FALSE),IF(Declaration!$I$4="Portugese",VLOOKUP($J398,Languages!$A$1:$G$5027,7,FALSE)))))))))</f>
        <v>Textiles</v>
      </c>
      <c r="C398" s="113" t="str">
        <f>IF(K398="","",IF(Declaration!$I$4="English",K398,IF(Declaration!$I$4="French",VLOOKUP($K398,Languages!$A$1:$G$5027,2,FALSE),IF(Declaration!$I$4="Spanish",VLOOKUP($K398,Languages!$A$1:$G$5027,3,FALSE),IF(Declaration!$I$4="German",VLOOKUP($K398,Languages!$A$1:$G$5027,4,FALSE),IF(Declaration!$I$4="Chinese",VLOOKUP($K398,Languages!$A$1:$G$5027,5,FALSE),IF(Declaration!$I$4="Japanese",VLOOKUP($K398,Languages!$A$1:$G$5027,6,FALSE),IF(Declaration!$I$4="Portugese",VLOOKUP($K398,Languages!$A$1:$G$5027,7,FALSE)))))))))</f>
        <v>Vietnam</v>
      </c>
      <c r="D398" s="224"/>
      <c r="E398" s="224"/>
      <c r="J398" s="231" t="s">
        <v>3144</v>
      </c>
      <c r="K398" s="231" t="s">
        <v>133</v>
      </c>
      <c r="L398" t="str">
        <f t="shared" si="12"/>
        <v>Textiles</v>
      </c>
      <c r="M398" t="str">
        <f t="shared" si="13"/>
        <v>Textiles</v>
      </c>
    </row>
    <row r="399" spans="2:13" x14ac:dyDescent="0.2">
      <c r="B399" s="113" t="str">
        <f>IF(J399="","",IF(Declaration!$I$4="English",J399,IF(Declaration!$I$4="French",VLOOKUP($J399,Languages!$A$1:$G$5027,2,FALSE),IF(Declaration!$I$4="Spanish",VLOOKUP($J399,Languages!$A$1:$G$5027,3,FALSE),IF(Declaration!$I$4="German",VLOOKUP($J399,Languages!$A$1:$G$5027,4,FALSE),IF(Declaration!$I$4="Chinese",VLOOKUP($J399,Languages!$A$1:$G$5027,5,FALSE),IF(Declaration!$I$4="Japanese",VLOOKUP($J399,Languages!$A$1:$G$5027,6,FALSE),IF(Declaration!$I$4="Portugese",VLOOKUP($J399,Languages!$A$1:$G$5027,7,FALSE)))))))))</f>
        <v>Textiles (hand-woven)</v>
      </c>
      <c r="C399" s="113" t="str">
        <f>IF(K399="","",IF(Declaration!$I$4="English",K399,IF(Declaration!$I$4="French",VLOOKUP($K399,Languages!$A$1:$G$5027,2,FALSE),IF(Declaration!$I$4="Spanish",VLOOKUP($K399,Languages!$A$1:$G$5027,3,FALSE),IF(Declaration!$I$4="German",VLOOKUP($K399,Languages!$A$1:$G$5027,4,FALSE),IF(Declaration!$I$4="Chinese",VLOOKUP($K399,Languages!$A$1:$G$5027,5,FALSE),IF(Declaration!$I$4="Japanese",VLOOKUP($K399,Languages!$A$1:$G$5027,6,FALSE),IF(Declaration!$I$4="Portugese",VLOOKUP($K399,Languages!$A$1:$G$5027,7,FALSE)))))))))</f>
        <v>Ethiopia</v>
      </c>
      <c r="D399" s="224"/>
      <c r="E399" s="224"/>
      <c r="J399" s="231" t="s">
        <v>3145</v>
      </c>
      <c r="K399" s="231" t="s">
        <v>52</v>
      </c>
      <c r="L399" t="str">
        <f t="shared" si="12"/>
        <v>Textiles (hand-woven)</v>
      </c>
      <c r="M399" t="str">
        <f t="shared" si="13"/>
        <v>Textiles (hand-woven)</v>
      </c>
    </row>
    <row r="400" spans="2:13" x14ac:dyDescent="0.2">
      <c r="B400" s="113" t="str">
        <f>IF(J400="","",IF(Declaration!$I$4="English",J400,IF(Declaration!$I$4="French",VLOOKUP($J400,Languages!$A$1:$G$5027,2,FALSE),IF(Declaration!$I$4="Spanish",VLOOKUP($J400,Languages!$A$1:$G$5027,3,FALSE),IF(Declaration!$I$4="German",VLOOKUP($J400,Languages!$A$1:$G$5027,4,FALSE),IF(Declaration!$I$4="Chinese",VLOOKUP($J400,Languages!$A$1:$G$5027,5,FALSE),IF(Declaration!$I$4="Japanese",VLOOKUP($J400,Languages!$A$1:$G$5027,6,FALSE),IF(Declaration!$I$4="Portugese",VLOOKUP($J400,Languages!$A$1:$G$5027,7,FALSE)))))))))</f>
        <v>Textiles (jute)</v>
      </c>
      <c r="C400" s="113" t="str">
        <f>IF(K400="","",IF(Declaration!$I$4="English",K400,IF(Declaration!$I$4="French",VLOOKUP($K400,Languages!$A$1:$G$5027,2,FALSE),IF(Declaration!$I$4="Spanish",VLOOKUP($K400,Languages!$A$1:$G$5027,3,FALSE),IF(Declaration!$I$4="German",VLOOKUP($K400,Languages!$A$1:$G$5027,4,FALSE),IF(Declaration!$I$4="Chinese",VLOOKUP($K400,Languages!$A$1:$G$5027,5,FALSE),IF(Declaration!$I$4="Japanese",VLOOKUP($K400,Languages!$A$1:$G$5027,6,FALSE),IF(Declaration!$I$4="Portugese",VLOOKUP($K400,Languages!$A$1:$G$5027,7,FALSE)))))))))</f>
        <v>Bangladesh</v>
      </c>
      <c r="D400" s="224"/>
      <c r="E400" s="224"/>
      <c r="J400" s="231" t="s">
        <v>3146</v>
      </c>
      <c r="K400" s="231" t="s">
        <v>24</v>
      </c>
      <c r="L400" t="str">
        <f t="shared" si="12"/>
        <v>Textiles (jute)</v>
      </c>
      <c r="M400" t="str">
        <f t="shared" si="13"/>
        <v>Textiles (jute)</v>
      </c>
    </row>
    <row r="401" spans="2:13" x14ac:dyDescent="0.2">
      <c r="B401" s="113" t="str">
        <f>IF(J401="","",IF(Declaration!$I$4="English",J401,IF(Declaration!$I$4="French",VLOOKUP($J401,Languages!$A$1:$G$5027,2,FALSE),IF(Declaration!$I$4="Spanish",VLOOKUP($J401,Languages!$A$1:$G$5027,3,FALSE),IF(Declaration!$I$4="German",VLOOKUP($J401,Languages!$A$1:$G$5027,4,FALSE),IF(Declaration!$I$4="Chinese",VLOOKUP($J401,Languages!$A$1:$G$5027,5,FALSE),IF(Declaration!$I$4="Japanese",VLOOKUP($J401,Languages!$A$1:$G$5027,6,FALSE),IF(Declaration!$I$4="Portugese",VLOOKUP($J401,Languages!$A$1:$G$5027,7,FALSE)))))))))</f>
        <v>Thread/Yarn</v>
      </c>
      <c r="C401" s="113" t="str">
        <f>IF(K401="","",IF(Declaration!$I$4="English",K401,IF(Declaration!$I$4="French",VLOOKUP($K401,Languages!$A$1:$G$5027,2,FALSE),IF(Declaration!$I$4="Spanish",VLOOKUP($K401,Languages!$A$1:$G$5027,3,FALSE),IF(Declaration!$I$4="German",VLOOKUP($K401,Languages!$A$1:$G$5027,4,FALSE),IF(Declaration!$I$4="Chinese",VLOOKUP($K401,Languages!$A$1:$G$5027,5,FALSE),IF(Declaration!$I$4="Japanese",VLOOKUP($K401,Languages!$A$1:$G$5027,6,FALSE),IF(Declaration!$I$4="Portugese",VLOOKUP($K401,Languages!$A$1:$G$5027,7,FALSE)))))))))</f>
        <v>China</v>
      </c>
      <c r="D401" s="224"/>
      <c r="E401" s="224"/>
      <c r="J401" s="231" t="s">
        <v>3147</v>
      </c>
      <c r="K401" s="231" t="s">
        <v>1237</v>
      </c>
      <c r="L401" t="str">
        <f t="shared" si="12"/>
        <v>Thread/Yarn</v>
      </c>
      <c r="M401" t="str">
        <f t="shared" si="13"/>
        <v>Thread/Yarn</v>
      </c>
    </row>
    <row r="402" spans="2:13" x14ac:dyDescent="0.2">
      <c r="B402" s="113" t="str">
        <f>IF(J402="","",IF(Declaration!$I$4="English",J402,IF(Declaration!$I$4="French",VLOOKUP($J402,Languages!$A$1:$G$5027,2,FALSE),IF(Declaration!$I$4="Spanish",VLOOKUP($J402,Languages!$A$1:$G$5027,3,FALSE),IF(Declaration!$I$4="German",VLOOKUP($J402,Languages!$A$1:$G$5027,4,FALSE),IF(Declaration!$I$4="Chinese",VLOOKUP($J402,Languages!$A$1:$G$5027,5,FALSE),IF(Declaration!$I$4="Japanese",VLOOKUP($J402,Languages!$A$1:$G$5027,6,FALSE),IF(Declaration!$I$4="Portugese",VLOOKUP($J402,Languages!$A$1:$G$5027,7,FALSE)))))))))</f>
        <v>Thread/Yarn</v>
      </c>
      <c r="C402" s="113" t="str">
        <f>IF(K402="","",IF(Declaration!$I$4="English",K402,IF(Declaration!$I$4="French",VLOOKUP($K402,Languages!$A$1:$G$5027,2,FALSE),IF(Declaration!$I$4="Spanish",VLOOKUP($K402,Languages!$A$1:$G$5027,3,FALSE),IF(Declaration!$I$4="German",VLOOKUP($K402,Languages!$A$1:$G$5027,4,FALSE),IF(Declaration!$I$4="Chinese",VLOOKUP($K402,Languages!$A$1:$G$5027,5,FALSE),IF(Declaration!$I$4="Japanese",VLOOKUP($K402,Languages!$A$1:$G$5027,6,FALSE),IF(Declaration!$I$4="Portugese",VLOOKUP($K402,Languages!$A$1:$G$5027,7,FALSE)))))))))</f>
        <v>India</v>
      </c>
      <c r="D402" s="224"/>
      <c r="E402" s="224"/>
      <c r="J402" s="231" t="s">
        <v>3147</v>
      </c>
      <c r="K402" s="231" t="s">
        <v>64</v>
      </c>
      <c r="L402" t="str">
        <f t="shared" si="12"/>
        <v>Thread/Yarn</v>
      </c>
      <c r="M402" t="str">
        <f t="shared" si="13"/>
        <v>Thread/Yarn</v>
      </c>
    </row>
    <row r="403" spans="2:13" x14ac:dyDescent="0.2">
      <c r="B403" s="113" t="str">
        <f>IF(J403="","",IF(Declaration!$I$4="English",J403,IF(Declaration!$I$4="French",VLOOKUP($J403,Languages!$A$1:$G$5027,2,FALSE),IF(Declaration!$I$4="Spanish",VLOOKUP($J403,Languages!$A$1:$G$5027,3,FALSE),IF(Declaration!$I$4="German",VLOOKUP($J403,Languages!$A$1:$G$5027,4,FALSE),IF(Declaration!$I$4="Chinese",VLOOKUP($J403,Languages!$A$1:$G$5027,5,FALSE),IF(Declaration!$I$4="Japanese",VLOOKUP($J403,Languages!$A$1:$G$5027,6,FALSE),IF(Declaration!$I$4="Portugese",VLOOKUP($J403,Languages!$A$1:$G$5027,7,FALSE)))))))))</f>
        <v>Tilapia (fish)</v>
      </c>
      <c r="C403" s="113" t="str">
        <f>IF(K403="","",IF(Declaration!$I$4="English",K403,IF(Declaration!$I$4="French",VLOOKUP($K403,Languages!$A$1:$G$5027,2,FALSE),IF(Declaration!$I$4="Spanish",VLOOKUP($K403,Languages!$A$1:$G$5027,3,FALSE),IF(Declaration!$I$4="German",VLOOKUP($K403,Languages!$A$1:$G$5027,4,FALSE),IF(Declaration!$I$4="Chinese",VLOOKUP($K403,Languages!$A$1:$G$5027,5,FALSE),IF(Declaration!$I$4="Japanese",VLOOKUP($K403,Languages!$A$1:$G$5027,6,FALSE),IF(Declaration!$I$4="Portugese",VLOOKUP($K403,Languages!$A$1:$G$5027,7,FALSE)))))))))</f>
        <v>Ghana</v>
      </c>
      <c r="D403" s="224"/>
      <c r="E403" s="224"/>
      <c r="J403" s="231" t="s">
        <v>3095</v>
      </c>
      <c r="K403" s="231" t="s">
        <v>56</v>
      </c>
      <c r="L403" t="str">
        <f t="shared" si="12"/>
        <v>Tilapia (fish)</v>
      </c>
      <c r="M403" t="str">
        <f t="shared" si="13"/>
        <v>Tilapia (fish)</v>
      </c>
    </row>
    <row r="404" spans="2:13" x14ac:dyDescent="0.2">
      <c r="B404" s="113" t="str">
        <f>IF(J404="","",IF(Declaration!$I$4="English",J404,IF(Declaration!$I$4="French",VLOOKUP($J404,Languages!$A$1:$G$5027,2,FALSE),IF(Declaration!$I$4="Spanish",VLOOKUP($J404,Languages!$A$1:$G$5027,3,FALSE),IF(Declaration!$I$4="German",VLOOKUP($J404,Languages!$A$1:$G$5027,4,FALSE),IF(Declaration!$I$4="Chinese",VLOOKUP($J404,Languages!$A$1:$G$5027,5,FALSE),IF(Declaration!$I$4="Japanese",VLOOKUP($J404,Languages!$A$1:$G$5027,6,FALSE),IF(Declaration!$I$4="Portugese",VLOOKUP($J404,Languages!$A$1:$G$5027,7,FALSE)))))))))</f>
        <v>Timber</v>
      </c>
      <c r="C404" s="113" t="str">
        <f>IF(K404="","",IF(Declaration!$I$4="English",K404,IF(Declaration!$I$4="French",VLOOKUP($K404,Languages!$A$1:$G$5027,2,FALSE),IF(Declaration!$I$4="Spanish",VLOOKUP($K404,Languages!$A$1:$G$5027,3,FALSE),IF(Declaration!$I$4="German",VLOOKUP($K404,Languages!$A$1:$G$5027,4,FALSE),IF(Declaration!$I$4="Chinese",VLOOKUP($K404,Languages!$A$1:$G$5027,5,FALSE),IF(Declaration!$I$4="Japanese",VLOOKUP($K404,Languages!$A$1:$G$5027,6,FALSE),IF(Declaration!$I$4="Portugese",VLOOKUP($K404,Languages!$A$1:$G$5027,7,FALSE)))))))))</f>
        <v>Brazil</v>
      </c>
      <c r="D404" s="224"/>
      <c r="E404" s="224"/>
      <c r="J404" s="231" t="s">
        <v>3096</v>
      </c>
      <c r="K404" s="231" t="s">
        <v>31</v>
      </c>
      <c r="L404" t="str">
        <f t="shared" si="12"/>
        <v>Timber</v>
      </c>
      <c r="M404" t="str">
        <f t="shared" si="13"/>
        <v>Timber</v>
      </c>
    </row>
    <row r="405" spans="2:13" x14ac:dyDescent="0.2">
      <c r="B405" s="113" t="str">
        <f>IF(J405="","",IF(Declaration!$I$4="English",J405,IF(Declaration!$I$4="French",VLOOKUP($J405,Languages!$A$1:$G$5027,2,FALSE),IF(Declaration!$I$4="Spanish",VLOOKUP($J405,Languages!$A$1:$G$5027,3,FALSE),IF(Declaration!$I$4="German",VLOOKUP($J405,Languages!$A$1:$G$5027,4,FALSE),IF(Declaration!$I$4="Chinese",VLOOKUP($J405,Languages!$A$1:$G$5027,5,FALSE),IF(Declaration!$I$4="Japanese",VLOOKUP($J405,Languages!$A$1:$G$5027,6,FALSE),IF(Declaration!$I$4="Portugese",VLOOKUP($J405,Languages!$A$1:$G$5027,7,FALSE)))))))))</f>
        <v>Timber</v>
      </c>
      <c r="C405" s="113" t="str">
        <f>IF(K405="","",IF(Declaration!$I$4="English",K405,IF(Declaration!$I$4="French",VLOOKUP($K405,Languages!$A$1:$G$5027,2,FALSE),IF(Declaration!$I$4="Spanish",VLOOKUP($K405,Languages!$A$1:$G$5027,3,FALSE),IF(Declaration!$I$4="German",VLOOKUP($K405,Languages!$A$1:$G$5027,4,FALSE),IF(Declaration!$I$4="Chinese",VLOOKUP($K405,Languages!$A$1:$G$5027,5,FALSE),IF(Declaration!$I$4="Japanese",VLOOKUP($K405,Languages!$A$1:$G$5027,6,FALSE),IF(Declaration!$I$4="Portugese",VLOOKUP($K405,Languages!$A$1:$G$5027,7,FALSE)))))))))</f>
        <v>Cambodia</v>
      </c>
      <c r="D405" s="224"/>
      <c r="E405" s="224"/>
      <c r="J405" s="231" t="s">
        <v>3096</v>
      </c>
      <c r="K405" s="231" t="s">
        <v>36</v>
      </c>
      <c r="L405" t="str">
        <f t="shared" si="12"/>
        <v>Timber</v>
      </c>
      <c r="M405" t="str">
        <f t="shared" si="13"/>
        <v>Timber</v>
      </c>
    </row>
    <row r="406" spans="2:13" x14ac:dyDescent="0.2">
      <c r="B406" s="113" t="str">
        <f>IF(J406="","",IF(Declaration!$I$4="English",J406,IF(Declaration!$I$4="French",VLOOKUP($J406,Languages!$A$1:$G$5027,2,FALSE),IF(Declaration!$I$4="Spanish",VLOOKUP($J406,Languages!$A$1:$G$5027,3,FALSE),IF(Declaration!$I$4="German",VLOOKUP($J406,Languages!$A$1:$G$5027,4,FALSE),IF(Declaration!$I$4="Chinese",VLOOKUP($J406,Languages!$A$1:$G$5027,5,FALSE),IF(Declaration!$I$4="Japanese",VLOOKUP($J406,Languages!$A$1:$G$5027,6,FALSE),IF(Declaration!$I$4="Portugese",VLOOKUP($J406,Languages!$A$1:$G$5027,7,FALSE)))))))))</f>
        <v>Timber</v>
      </c>
      <c r="C406" s="113" t="str">
        <f>IF(K406="","",IF(Declaration!$I$4="English",K406,IF(Declaration!$I$4="French",VLOOKUP($K406,Languages!$A$1:$G$5027,2,FALSE),IF(Declaration!$I$4="Spanish",VLOOKUP($K406,Languages!$A$1:$G$5027,3,FALSE),IF(Declaration!$I$4="German",VLOOKUP($K406,Languages!$A$1:$G$5027,4,FALSE),IF(Declaration!$I$4="Chinese",VLOOKUP($K406,Languages!$A$1:$G$5027,5,FALSE),IF(Declaration!$I$4="Japanese",VLOOKUP($K406,Languages!$A$1:$G$5027,6,FALSE),IF(Declaration!$I$4="Portugese",VLOOKUP($K406,Languages!$A$1:$G$5027,7,FALSE)))))))))</f>
        <v>North Korea</v>
      </c>
      <c r="D406" s="224"/>
      <c r="E406" s="224"/>
      <c r="J406" s="231" t="s">
        <v>3096</v>
      </c>
      <c r="K406" s="231" t="s">
        <v>3205</v>
      </c>
      <c r="L406" t="str">
        <f t="shared" si="12"/>
        <v>Timber</v>
      </c>
      <c r="M406" t="str">
        <f t="shared" si="13"/>
        <v>Timber</v>
      </c>
    </row>
    <row r="407" spans="2:13" x14ac:dyDescent="0.2">
      <c r="B407" s="113" t="str">
        <f>IF(J407="","",IF(Declaration!$I$4="English",J407,IF(Declaration!$I$4="French",VLOOKUP($J407,Languages!$A$1:$G$5027,2,FALSE),IF(Declaration!$I$4="Spanish",VLOOKUP($J407,Languages!$A$1:$G$5027,3,FALSE),IF(Declaration!$I$4="German",VLOOKUP($J407,Languages!$A$1:$G$5027,4,FALSE),IF(Declaration!$I$4="Chinese",VLOOKUP($J407,Languages!$A$1:$G$5027,5,FALSE),IF(Declaration!$I$4="Japanese",VLOOKUP($J407,Languages!$A$1:$G$5027,6,FALSE),IF(Declaration!$I$4="Portugese",VLOOKUP($J407,Languages!$A$1:$G$5027,7,FALSE)))))))))</f>
        <v>Timber</v>
      </c>
      <c r="C407" s="113" t="str">
        <f>IF(K407="","",IF(Declaration!$I$4="English",K407,IF(Declaration!$I$4="French",VLOOKUP($K407,Languages!$A$1:$G$5027,2,FALSE),IF(Declaration!$I$4="Spanish",VLOOKUP($K407,Languages!$A$1:$G$5027,3,FALSE),IF(Declaration!$I$4="German",VLOOKUP($K407,Languages!$A$1:$G$5027,4,FALSE),IF(Declaration!$I$4="Chinese",VLOOKUP($K407,Languages!$A$1:$G$5027,5,FALSE),IF(Declaration!$I$4="Japanese",VLOOKUP($K407,Languages!$A$1:$G$5027,6,FALSE),IF(Declaration!$I$4="Portugese",VLOOKUP($K407,Languages!$A$1:$G$5027,7,FALSE)))))))))</f>
        <v>Peru</v>
      </c>
      <c r="D407" s="224"/>
      <c r="E407" s="224"/>
      <c r="J407" s="231" t="s">
        <v>3096</v>
      </c>
      <c r="K407" s="231" t="s">
        <v>104</v>
      </c>
      <c r="L407" t="str">
        <f t="shared" si="12"/>
        <v>Timber</v>
      </c>
      <c r="M407" t="str">
        <f t="shared" si="13"/>
        <v>Timber</v>
      </c>
    </row>
    <row r="408" spans="2:13" x14ac:dyDescent="0.2">
      <c r="B408" s="113" t="str">
        <f>IF(J408="","",IF(Declaration!$I$4="English",J408,IF(Declaration!$I$4="French",VLOOKUP($J408,Languages!$A$1:$G$5027,2,FALSE),IF(Declaration!$I$4="Spanish",VLOOKUP($J408,Languages!$A$1:$G$5027,3,FALSE),IF(Declaration!$I$4="German",VLOOKUP($J408,Languages!$A$1:$G$5027,4,FALSE),IF(Declaration!$I$4="Chinese",VLOOKUP($J408,Languages!$A$1:$G$5027,5,FALSE),IF(Declaration!$I$4="Japanese",VLOOKUP($J408,Languages!$A$1:$G$5027,6,FALSE),IF(Declaration!$I$4="Portugese",VLOOKUP($J408,Languages!$A$1:$G$5027,7,FALSE)))))))))</f>
        <v>Timber</v>
      </c>
      <c r="C408" s="113" t="str">
        <f>IF(K408="","",IF(Declaration!$I$4="English",K408,IF(Declaration!$I$4="French",VLOOKUP($K408,Languages!$A$1:$G$5027,2,FALSE),IF(Declaration!$I$4="Spanish",VLOOKUP($K408,Languages!$A$1:$G$5027,3,FALSE),IF(Declaration!$I$4="German",VLOOKUP($K408,Languages!$A$1:$G$5027,4,FALSE),IF(Declaration!$I$4="Chinese",VLOOKUP($K408,Languages!$A$1:$G$5027,5,FALSE),IF(Declaration!$I$4="Japanese",VLOOKUP($K408,Languages!$A$1:$G$5027,6,FALSE),IF(Declaration!$I$4="Portugese",VLOOKUP($K408,Languages!$A$1:$G$5027,7,FALSE)))))))))</f>
        <v>Russia</v>
      </c>
      <c r="D408" s="224"/>
      <c r="E408" s="224"/>
      <c r="J408" s="231" t="s">
        <v>3096</v>
      </c>
      <c r="K408" s="231" t="s">
        <v>3206</v>
      </c>
      <c r="L408" t="str">
        <f t="shared" si="12"/>
        <v>Timber</v>
      </c>
      <c r="M408" t="str">
        <f t="shared" si="13"/>
        <v>Timber</v>
      </c>
    </row>
    <row r="409" spans="2:13" x14ac:dyDescent="0.2">
      <c r="B409" s="113" t="str">
        <f>IF(J409="","",IF(Declaration!$I$4="English",J409,IF(Declaration!$I$4="French",VLOOKUP($J409,Languages!$A$1:$G$5027,2,FALSE),IF(Declaration!$I$4="Spanish",VLOOKUP($J409,Languages!$A$1:$G$5027,3,FALSE),IF(Declaration!$I$4="German",VLOOKUP($J409,Languages!$A$1:$G$5027,4,FALSE),IF(Declaration!$I$4="Chinese",VLOOKUP($J409,Languages!$A$1:$G$5027,5,FALSE),IF(Declaration!$I$4="Japanese",VLOOKUP($J409,Languages!$A$1:$G$5027,6,FALSE),IF(Declaration!$I$4="Portugese",VLOOKUP($J409,Languages!$A$1:$G$5027,7,FALSE)))))))))</f>
        <v>Timber</v>
      </c>
      <c r="C409" s="113" t="str">
        <f>IF(K409="","",IF(Declaration!$I$4="English",K409,IF(Declaration!$I$4="French",VLOOKUP($K409,Languages!$A$1:$G$5027,2,FALSE),IF(Declaration!$I$4="Spanish",VLOOKUP($K409,Languages!$A$1:$G$5027,3,FALSE),IF(Declaration!$I$4="German",VLOOKUP($K409,Languages!$A$1:$G$5027,4,FALSE),IF(Declaration!$I$4="Chinese",VLOOKUP($K409,Languages!$A$1:$G$5027,5,FALSE),IF(Declaration!$I$4="Japanese",VLOOKUP($K409,Languages!$A$1:$G$5027,6,FALSE),IF(Declaration!$I$4="Portugese",VLOOKUP($K409,Languages!$A$1:$G$5027,7,FALSE)))))))))</f>
        <v>Vietnam</v>
      </c>
      <c r="D409" s="224"/>
      <c r="E409" s="224"/>
      <c r="J409" s="231" t="s">
        <v>3096</v>
      </c>
      <c r="K409" s="231" t="s">
        <v>133</v>
      </c>
      <c r="L409" t="str">
        <f t="shared" si="12"/>
        <v>Timber</v>
      </c>
      <c r="M409" t="str">
        <f t="shared" si="13"/>
        <v>Timber</v>
      </c>
    </row>
    <row r="410" spans="2:13" x14ac:dyDescent="0.2">
      <c r="B410" s="113" t="str">
        <f>IF(J410="","",IF(Declaration!$I$4="English",J410,IF(Declaration!$I$4="French",VLOOKUP($J410,Languages!$A$1:$G$5027,2,FALSE),IF(Declaration!$I$4="Spanish",VLOOKUP($J410,Languages!$A$1:$G$5027,3,FALSE),IF(Declaration!$I$4="German",VLOOKUP($J410,Languages!$A$1:$G$5027,4,FALSE),IF(Declaration!$I$4="Chinese",VLOOKUP($J410,Languages!$A$1:$G$5027,5,FALSE),IF(Declaration!$I$4="Japanese",VLOOKUP($J410,Languages!$A$1:$G$5027,6,FALSE),IF(Declaration!$I$4="Portugese",VLOOKUP($J410,Languages!$A$1:$G$5027,7,FALSE)))))))))</f>
        <v>Tin</v>
      </c>
      <c r="C410" s="113" t="str">
        <f>IF(K410="","",IF(Declaration!$I$4="English",K410,IF(Declaration!$I$4="French",VLOOKUP($K410,Languages!$A$1:$G$5027,2,FALSE),IF(Declaration!$I$4="Spanish",VLOOKUP($K410,Languages!$A$1:$G$5027,3,FALSE),IF(Declaration!$I$4="German",VLOOKUP($K410,Languages!$A$1:$G$5027,4,FALSE),IF(Declaration!$I$4="Chinese",VLOOKUP($K410,Languages!$A$1:$G$5027,5,FALSE),IF(Declaration!$I$4="Japanese",VLOOKUP($K410,Languages!$A$1:$G$5027,6,FALSE),IF(Declaration!$I$4="Portugese",VLOOKUP($K410,Languages!$A$1:$G$5027,7,FALSE)))))))))</f>
        <v>Bolivia</v>
      </c>
      <c r="D410" s="224"/>
      <c r="E410" s="224"/>
      <c r="J410" s="231" t="s">
        <v>3178</v>
      </c>
      <c r="K410" s="231" t="s">
        <v>3203</v>
      </c>
      <c r="L410" t="str">
        <f t="shared" si="12"/>
        <v>Tin</v>
      </c>
      <c r="M410" t="str">
        <f t="shared" si="13"/>
        <v>Tin</v>
      </c>
    </row>
    <row r="411" spans="2:13" x14ac:dyDescent="0.2">
      <c r="B411" s="113" t="str">
        <f>IF(J411="","",IF(Declaration!$I$4="English",J411,IF(Declaration!$I$4="French",VLOOKUP($J411,Languages!$A$1:$G$5027,2,FALSE),IF(Declaration!$I$4="Spanish",VLOOKUP($J411,Languages!$A$1:$G$5027,3,FALSE),IF(Declaration!$I$4="German",VLOOKUP($J411,Languages!$A$1:$G$5027,4,FALSE),IF(Declaration!$I$4="Chinese",VLOOKUP($J411,Languages!$A$1:$G$5027,5,FALSE),IF(Declaration!$I$4="Japanese",VLOOKUP($J411,Languages!$A$1:$G$5027,6,FALSE),IF(Declaration!$I$4="Portugese",VLOOKUP($J411,Languages!$A$1:$G$5027,7,FALSE)))))))))</f>
        <v>Tin</v>
      </c>
      <c r="C411" s="113" t="str">
        <f>IF(K411="","",IF(Declaration!$I$4="English",K411,IF(Declaration!$I$4="French",VLOOKUP($K411,Languages!$A$1:$G$5027,2,FALSE),IF(Declaration!$I$4="Spanish",VLOOKUP($K411,Languages!$A$1:$G$5027,3,FALSE),IF(Declaration!$I$4="German",VLOOKUP($K411,Languages!$A$1:$G$5027,4,FALSE),IF(Declaration!$I$4="Chinese",VLOOKUP($K411,Languages!$A$1:$G$5027,5,FALSE),IF(Declaration!$I$4="Japanese",VLOOKUP($K411,Languages!$A$1:$G$5027,6,FALSE),IF(Declaration!$I$4="Portugese",VLOOKUP($K411,Languages!$A$1:$G$5027,7,FALSE)))))))))</f>
        <v>Indonesia</v>
      </c>
      <c r="D411" s="224"/>
      <c r="E411" s="224"/>
      <c r="J411" s="231" t="s">
        <v>3178</v>
      </c>
      <c r="K411" s="231" t="s">
        <v>65</v>
      </c>
      <c r="L411" t="str">
        <f t="shared" si="12"/>
        <v>Tin</v>
      </c>
      <c r="M411" t="str">
        <f t="shared" si="13"/>
        <v>Tin</v>
      </c>
    </row>
    <row r="412" spans="2:13" x14ac:dyDescent="0.2">
      <c r="B412" s="113" t="str">
        <f>IF(J412="","",IF(Declaration!$I$4="English",J412,IF(Declaration!$I$4="French",VLOOKUP($J412,Languages!$A$1:$G$5027,2,FALSE),IF(Declaration!$I$4="Spanish",VLOOKUP($J412,Languages!$A$1:$G$5027,3,FALSE),IF(Declaration!$I$4="German",VLOOKUP($J412,Languages!$A$1:$G$5027,4,FALSE),IF(Declaration!$I$4="Chinese",VLOOKUP($J412,Languages!$A$1:$G$5027,5,FALSE),IF(Declaration!$I$4="Japanese",VLOOKUP($J412,Languages!$A$1:$G$5027,6,FALSE),IF(Declaration!$I$4="Portugese",VLOOKUP($J412,Languages!$A$1:$G$5027,7,FALSE)))))))))</f>
        <v>Tin ore (cassiterite)</v>
      </c>
      <c r="C412" s="113" t="str">
        <f>IF(K412="","",IF(Declaration!$I$4="English",K412,IF(Declaration!$I$4="French",VLOOKUP($K412,Languages!$A$1:$G$5027,2,FALSE),IF(Declaration!$I$4="Spanish",VLOOKUP($K412,Languages!$A$1:$G$5027,3,FALSE),IF(Declaration!$I$4="German",VLOOKUP($K412,Languages!$A$1:$G$5027,4,FALSE),IF(Declaration!$I$4="Chinese",VLOOKUP($K412,Languages!$A$1:$G$5027,5,FALSE),IF(Declaration!$I$4="Japanese",VLOOKUP($K412,Languages!$A$1:$G$5027,6,FALSE),IF(Declaration!$I$4="Portugese",VLOOKUP($K412,Languages!$A$1:$G$5027,7,FALSE)))))))))</f>
        <v>Democratic Republic of the Congo</v>
      </c>
      <c r="D412" s="224"/>
      <c r="E412" s="224"/>
      <c r="J412" s="231" t="s">
        <v>3179</v>
      </c>
      <c r="K412" s="231" t="s">
        <v>3208</v>
      </c>
      <c r="L412" t="str">
        <f t="shared" si="12"/>
        <v>Tin ore (cassiterite)</v>
      </c>
      <c r="M412" t="str">
        <f t="shared" si="13"/>
        <v>Tin ore (cassiterite)</v>
      </c>
    </row>
    <row r="413" spans="2:13" x14ac:dyDescent="0.2">
      <c r="B413" s="113" t="str">
        <f>IF(J413="","",IF(Declaration!$I$4="English",J413,IF(Declaration!$I$4="French",VLOOKUP($J413,Languages!$A$1:$G$5027,2,FALSE),IF(Declaration!$I$4="Spanish",VLOOKUP($J413,Languages!$A$1:$G$5027,3,FALSE),IF(Declaration!$I$4="German",VLOOKUP($J413,Languages!$A$1:$G$5027,4,FALSE),IF(Declaration!$I$4="Chinese",VLOOKUP($J413,Languages!$A$1:$G$5027,5,FALSE),IF(Declaration!$I$4="Japanese",VLOOKUP($J413,Languages!$A$1:$G$5027,6,FALSE),IF(Declaration!$I$4="Portugese",VLOOKUP($J413,Languages!$A$1:$G$5027,7,FALSE)))))))))</f>
        <v>Tobacco</v>
      </c>
      <c r="C413" s="113" t="str">
        <f>IF(K413="","",IF(Declaration!$I$4="English",K413,IF(Declaration!$I$4="French",VLOOKUP($K413,Languages!$A$1:$G$5027,2,FALSE),IF(Declaration!$I$4="Spanish",VLOOKUP($K413,Languages!$A$1:$G$5027,3,FALSE),IF(Declaration!$I$4="German",VLOOKUP($K413,Languages!$A$1:$G$5027,4,FALSE),IF(Declaration!$I$4="Chinese",VLOOKUP($K413,Languages!$A$1:$G$5027,5,FALSE),IF(Declaration!$I$4="Japanese",VLOOKUP($K413,Languages!$A$1:$G$5027,6,FALSE),IF(Declaration!$I$4="Portugese",VLOOKUP($K413,Languages!$A$1:$G$5027,7,FALSE)))))))))</f>
        <v>Argentina</v>
      </c>
      <c r="D413" s="224"/>
      <c r="E413" s="224"/>
      <c r="J413" s="231" t="s">
        <v>3097</v>
      </c>
      <c r="K413" s="231" t="s">
        <v>2435</v>
      </c>
      <c r="L413" t="str">
        <f t="shared" si="12"/>
        <v>Tobacco</v>
      </c>
      <c r="M413" t="str">
        <f t="shared" si="13"/>
        <v>Tobacco</v>
      </c>
    </row>
    <row r="414" spans="2:13" x14ac:dyDescent="0.2">
      <c r="B414" s="113" t="str">
        <f>IF(J414="","",IF(Declaration!$I$4="English",J414,IF(Declaration!$I$4="French",VLOOKUP($J414,Languages!$A$1:$G$5027,2,FALSE),IF(Declaration!$I$4="Spanish",VLOOKUP($J414,Languages!$A$1:$G$5027,3,FALSE),IF(Declaration!$I$4="German",VLOOKUP($J414,Languages!$A$1:$G$5027,4,FALSE),IF(Declaration!$I$4="Chinese",VLOOKUP($J414,Languages!$A$1:$G$5027,5,FALSE),IF(Declaration!$I$4="Japanese",VLOOKUP($J414,Languages!$A$1:$G$5027,6,FALSE),IF(Declaration!$I$4="Portugese",VLOOKUP($J414,Languages!$A$1:$G$5027,7,FALSE)))))))))</f>
        <v>Tobacco</v>
      </c>
      <c r="C414" s="113" t="str">
        <f>IF(K414="","",IF(Declaration!$I$4="English",K414,IF(Declaration!$I$4="French",VLOOKUP($K414,Languages!$A$1:$G$5027,2,FALSE),IF(Declaration!$I$4="Spanish",VLOOKUP($K414,Languages!$A$1:$G$5027,3,FALSE),IF(Declaration!$I$4="German",VLOOKUP($K414,Languages!$A$1:$G$5027,4,FALSE),IF(Declaration!$I$4="Chinese",VLOOKUP($K414,Languages!$A$1:$G$5027,5,FALSE),IF(Declaration!$I$4="Japanese",VLOOKUP($K414,Languages!$A$1:$G$5027,6,FALSE),IF(Declaration!$I$4="Portugese",VLOOKUP($K414,Languages!$A$1:$G$5027,7,FALSE)))))))))</f>
        <v>Brazil</v>
      </c>
      <c r="D414" s="224"/>
      <c r="E414" s="224"/>
      <c r="J414" s="231" t="s">
        <v>3097</v>
      </c>
      <c r="K414" s="231" t="s">
        <v>31</v>
      </c>
      <c r="L414" t="str">
        <f t="shared" si="12"/>
        <v>Tobacco</v>
      </c>
      <c r="M414" t="str">
        <f t="shared" si="13"/>
        <v>Tobacco</v>
      </c>
    </row>
    <row r="415" spans="2:13" x14ac:dyDescent="0.2">
      <c r="B415" s="113" t="str">
        <f>IF(J415="","",IF(Declaration!$I$4="English",J415,IF(Declaration!$I$4="French",VLOOKUP($J415,Languages!$A$1:$G$5027,2,FALSE),IF(Declaration!$I$4="Spanish",VLOOKUP($J415,Languages!$A$1:$G$5027,3,FALSE),IF(Declaration!$I$4="German",VLOOKUP($J415,Languages!$A$1:$G$5027,4,FALSE),IF(Declaration!$I$4="Chinese",VLOOKUP($J415,Languages!$A$1:$G$5027,5,FALSE),IF(Declaration!$I$4="Japanese",VLOOKUP($J415,Languages!$A$1:$G$5027,6,FALSE),IF(Declaration!$I$4="Portugese",VLOOKUP($J415,Languages!$A$1:$G$5027,7,FALSE)))))))))</f>
        <v>Tobacco</v>
      </c>
      <c r="C415" s="113" t="str">
        <f>IF(K415="","",IF(Declaration!$I$4="English",K415,IF(Declaration!$I$4="French",VLOOKUP($K415,Languages!$A$1:$G$5027,2,FALSE),IF(Declaration!$I$4="Spanish",VLOOKUP($K415,Languages!$A$1:$G$5027,3,FALSE),IF(Declaration!$I$4="German",VLOOKUP($K415,Languages!$A$1:$G$5027,4,FALSE),IF(Declaration!$I$4="Chinese",VLOOKUP($K415,Languages!$A$1:$G$5027,5,FALSE),IF(Declaration!$I$4="Japanese",VLOOKUP($K415,Languages!$A$1:$G$5027,6,FALSE),IF(Declaration!$I$4="Portugese",VLOOKUP($K415,Languages!$A$1:$G$5027,7,FALSE)))))))))</f>
        <v>Cambodia</v>
      </c>
      <c r="D415" s="224"/>
      <c r="E415" s="224"/>
      <c r="J415" s="231" t="s">
        <v>3097</v>
      </c>
      <c r="K415" s="231" t="s">
        <v>36</v>
      </c>
      <c r="L415" t="str">
        <f t="shared" si="12"/>
        <v>Tobacco</v>
      </c>
      <c r="M415" t="str">
        <f t="shared" si="13"/>
        <v>Tobacco</v>
      </c>
    </row>
    <row r="416" spans="2:13" x14ac:dyDescent="0.2">
      <c r="B416" s="113" t="str">
        <f>IF(J416="","",IF(Declaration!$I$4="English",J416,IF(Declaration!$I$4="French",VLOOKUP($J416,Languages!$A$1:$G$5027,2,FALSE),IF(Declaration!$I$4="Spanish",VLOOKUP($J416,Languages!$A$1:$G$5027,3,FALSE),IF(Declaration!$I$4="German",VLOOKUP($J416,Languages!$A$1:$G$5027,4,FALSE),IF(Declaration!$I$4="Chinese",VLOOKUP($J416,Languages!$A$1:$G$5027,5,FALSE),IF(Declaration!$I$4="Japanese",VLOOKUP($J416,Languages!$A$1:$G$5027,6,FALSE),IF(Declaration!$I$4="Portugese",VLOOKUP($J416,Languages!$A$1:$G$5027,7,FALSE)))))))))</f>
        <v>Tobacco</v>
      </c>
      <c r="C416" s="113" t="str">
        <f>IF(K416="","",IF(Declaration!$I$4="English",K416,IF(Declaration!$I$4="French",VLOOKUP($K416,Languages!$A$1:$G$5027,2,FALSE),IF(Declaration!$I$4="Spanish",VLOOKUP($K416,Languages!$A$1:$G$5027,3,FALSE),IF(Declaration!$I$4="German",VLOOKUP($K416,Languages!$A$1:$G$5027,4,FALSE),IF(Declaration!$I$4="Chinese",VLOOKUP($K416,Languages!$A$1:$G$5027,5,FALSE),IF(Declaration!$I$4="Japanese",VLOOKUP($K416,Languages!$A$1:$G$5027,6,FALSE),IF(Declaration!$I$4="Portugese",VLOOKUP($K416,Languages!$A$1:$G$5027,7,FALSE)))))))))</f>
        <v>Indonesia</v>
      </c>
      <c r="D416" s="224"/>
      <c r="E416" s="224"/>
      <c r="J416" s="231" t="s">
        <v>3097</v>
      </c>
      <c r="K416" s="231" t="s">
        <v>65</v>
      </c>
      <c r="L416" t="str">
        <f t="shared" si="12"/>
        <v>Tobacco</v>
      </c>
      <c r="M416" t="str">
        <f t="shared" si="13"/>
        <v>Tobacco</v>
      </c>
    </row>
    <row r="417" spans="2:13" x14ac:dyDescent="0.2">
      <c r="B417" s="113" t="str">
        <f>IF(J417="","",IF(Declaration!$I$4="English",J417,IF(Declaration!$I$4="French",VLOOKUP($J417,Languages!$A$1:$G$5027,2,FALSE),IF(Declaration!$I$4="Spanish",VLOOKUP($J417,Languages!$A$1:$G$5027,3,FALSE),IF(Declaration!$I$4="German",VLOOKUP($J417,Languages!$A$1:$G$5027,4,FALSE),IF(Declaration!$I$4="Chinese",VLOOKUP($J417,Languages!$A$1:$G$5027,5,FALSE),IF(Declaration!$I$4="Japanese",VLOOKUP($J417,Languages!$A$1:$G$5027,6,FALSE),IF(Declaration!$I$4="Portugese",VLOOKUP($J417,Languages!$A$1:$G$5027,7,FALSE)))))))))</f>
        <v>Tobacco</v>
      </c>
      <c r="C417" s="113" t="str">
        <f>IF(K417="","",IF(Declaration!$I$4="English",K417,IF(Declaration!$I$4="French",VLOOKUP($K417,Languages!$A$1:$G$5027,2,FALSE),IF(Declaration!$I$4="Spanish",VLOOKUP($K417,Languages!$A$1:$G$5027,3,FALSE),IF(Declaration!$I$4="German",VLOOKUP($K417,Languages!$A$1:$G$5027,4,FALSE),IF(Declaration!$I$4="Chinese",VLOOKUP($K417,Languages!$A$1:$G$5027,5,FALSE),IF(Declaration!$I$4="Japanese",VLOOKUP($K417,Languages!$A$1:$G$5027,6,FALSE),IF(Declaration!$I$4="Portugese",VLOOKUP($K417,Languages!$A$1:$G$5027,7,FALSE)))))))))</f>
        <v>Kenya</v>
      </c>
      <c r="D417" s="224"/>
      <c r="E417" s="224"/>
      <c r="J417" s="231" t="s">
        <v>3097</v>
      </c>
      <c r="K417" s="231" t="s">
        <v>70</v>
      </c>
      <c r="L417" t="str">
        <f t="shared" si="12"/>
        <v>Tobacco</v>
      </c>
      <c r="M417" t="str">
        <f t="shared" si="13"/>
        <v>Tobacco</v>
      </c>
    </row>
    <row r="418" spans="2:13" x14ac:dyDescent="0.2">
      <c r="B418" s="113" t="str">
        <f>IF(J418="","",IF(Declaration!$I$4="English",J418,IF(Declaration!$I$4="French",VLOOKUP($J418,Languages!$A$1:$G$5027,2,FALSE),IF(Declaration!$I$4="Spanish",VLOOKUP($J418,Languages!$A$1:$G$5027,3,FALSE),IF(Declaration!$I$4="German",VLOOKUP($J418,Languages!$A$1:$G$5027,4,FALSE),IF(Declaration!$I$4="Chinese",VLOOKUP($J418,Languages!$A$1:$G$5027,5,FALSE),IF(Declaration!$I$4="Japanese",VLOOKUP($J418,Languages!$A$1:$G$5027,6,FALSE),IF(Declaration!$I$4="Portugese",VLOOKUP($J418,Languages!$A$1:$G$5027,7,FALSE)))))))))</f>
        <v>Tobacco</v>
      </c>
      <c r="C418" s="113" t="str">
        <f>IF(K418="","",IF(Declaration!$I$4="English",K418,IF(Declaration!$I$4="French",VLOOKUP($K418,Languages!$A$1:$G$5027,2,FALSE),IF(Declaration!$I$4="Spanish",VLOOKUP($K418,Languages!$A$1:$G$5027,3,FALSE),IF(Declaration!$I$4="German",VLOOKUP($K418,Languages!$A$1:$G$5027,4,FALSE),IF(Declaration!$I$4="Chinese",VLOOKUP($K418,Languages!$A$1:$G$5027,5,FALSE),IF(Declaration!$I$4="Japanese",VLOOKUP($K418,Languages!$A$1:$G$5027,6,FALSE),IF(Declaration!$I$4="Portugese",VLOOKUP($K418,Languages!$A$1:$G$5027,7,FALSE)))))))))</f>
        <v>Kyrgyz Republic</v>
      </c>
      <c r="D418" s="224"/>
      <c r="E418" s="224"/>
      <c r="J418" s="231" t="s">
        <v>3097</v>
      </c>
      <c r="K418" s="231" t="s">
        <v>3209</v>
      </c>
      <c r="L418" t="str">
        <f t="shared" si="12"/>
        <v>Tobacco</v>
      </c>
      <c r="M418" t="str">
        <f t="shared" si="13"/>
        <v>Tobacco</v>
      </c>
    </row>
    <row r="419" spans="2:13" x14ac:dyDescent="0.2">
      <c r="B419" s="113" t="str">
        <f>IF(J419="","",IF(Declaration!$I$4="English",J419,IF(Declaration!$I$4="French",VLOOKUP($J419,Languages!$A$1:$G$5027,2,FALSE),IF(Declaration!$I$4="Spanish",VLOOKUP($J419,Languages!$A$1:$G$5027,3,FALSE),IF(Declaration!$I$4="German",VLOOKUP($J419,Languages!$A$1:$G$5027,4,FALSE),IF(Declaration!$I$4="Chinese",VLOOKUP($J419,Languages!$A$1:$G$5027,5,FALSE),IF(Declaration!$I$4="Japanese",VLOOKUP($J419,Languages!$A$1:$G$5027,6,FALSE),IF(Declaration!$I$4="Portugese",VLOOKUP($J419,Languages!$A$1:$G$5027,7,FALSE)))))))))</f>
        <v>Tobacco</v>
      </c>
      <c r="C419" s="113" t="str">
        <f>IF(K419="","",IF(Declaration!$I$4="English",K419,IF(Declaration!$I$4="French",VLOOKUP($K419,Languages!$A$1:$G$5027,2,FALSE),IF(Declaration!$I$4="Spanish",VLOOKUP($K419,Languages!$A$1:$G$5027,3,FALSE),IF(Declaration!$I$4="German",VLOOKUP($K419,Languages!$A$1:$G$5027,4,FALSE),IF(Declaration!$I$4="Chinese",VLOOKUP($K419,Languages!$A$1:$G$5027,5,FALSE),IF(Declaration!$I$4="Japanese",VLOOKUP($K419,Languages!$A$1:$G$5027,6,FALSE),IF(Declaration!$I$4="Portugese",VLOOKUP($K419,Languages!$A$1:$G$5027,7,FALSE)))))))))</f>
        <v>Lebanon</v>
      </c>
      <c r="D419" s="224"/>
      <c r="E419" s="224"/>
      <c r="J419" s="231" t="s">
        <v>3097</v>
      </c>
      <c r="K419" s="231" t="s">
        <v>74</v>
      </c>
      <c r="L419" t="str">
        <f t="shared" si="12"/>
        <v>Tobacco</v>
      </c>
      <c r="M419" t="str">
        <f t="shared" si="13"/>
        <v>Tobacco</v>
      </c>
    </row>
    <row r="420" spans="2:13" x14ac:dyDescent="0.2">
      <c r="B420" s="113" t="str">
        <f>IF(J420="","",IF(Declaration!$I$4="English",J420,IF(Declaration!$I$4="French",VLOOKUP($J420,Languages!$A$1:$G$5027,2,FALSE),IF(Declaration!$I$4="Spanish",VLOOKUP($J420,Languages!$A$1:$G$5027,3,FALSE),IF(Declaration!$I$4="German",VLOOKUP($J420,Languages!$A$1:$G$5027,4,FALSE),IF(Declaration!$I$4="Chinese",VLOOKUP($J420,Languages!$A$1:$G$5027,5,FALSE),IF(Declaration!$I$4="Japanese",VLOOKUP($J420,Languages!$A$1:$G$5027,6,FALSE),IF(Declaration!$I$4="Portugese",VLOOKUP($J420,Languages!$A$1:$G$5027,7,FALSE)))))))))</f>
        <v>Tobacco</v>
      </c>
      <c r="C420" s="113" t="str">
        <f>IF(K420="","",IF(Declaration!$I$4="English",K420,IF(Declaration!$I$4="French",VLOOKUP($K420,Languages!$A$1:$G$5027,2,FALSE),IF(Declaration!$I$4="Spanish",VLOOKUP($K420,Languages!$A$1:$G$5027,3,FALSE),IF(Declaration!$I$4="German",VLOOKUP($K420,Languages!$A$1:$G$5027,4,FALSE),IF(Declaration!$I$4="Chinese",VLOOKUP($K420,Languages!$A$1:$G$5027,5,FALSE),IF(Declaration!$I$4="Japanese",VLOOKUP($K420,Languages!$A$1:$G$5027,6,FALSE),IF(Declaration!$I$4="Portugese",VLOOKUP($K420,Languages!$A$1:$G$5027,7,FALSE)))))))))</f>
        <v>Malawi</v>
      </c>
      <c r="D420" s="224"/>
      <c r="E420" s="224"/>
      <c r="J420" s="231" t="s">
        <v>3097</v>
      </c>
      <c r="K420" s="231" t="s">
        <v>80</v>
      </c>
      <c r="L420" t="str">
        <f t="shared" si="12"/>
        <v>Tobacco</v>
      </c>
      <c r="M420" t="str">
        <f t="shared" si="13"/>
        <v>Tobacco</v>
      </c>
    </row>
    <row r="421" spans="2:13" x14ac:dyDescent="0.2">
      <c r="B421" s="113" t="str">
        <f>IF(J421="","",IF(Declaration!$I$4="English",J421,IF(Declaration!$I$4="French",VLOOKUP($J421,Languages!$A$1:$G$5027,2,FALSE),IF(Declaration!$I$4="Spanish",VLOOKUP($J421,Languages!$A$1:$G$5027,3,FALSE),IF(Declaration!$I$4="German",VLOOKUP($J421,Languages!$A$1:$G$5027,4,FALSE),IF(Declaration!$I$4="Chinese",VLOOKUP($J421,Languages!$A$1:$G$5027,5,FALSE),IF(Declaration!$I$4="Japanese",VLOOKUP($J421,Languages!$A$1:$G$5027,6,FALSE),IF(Declaration!$I$4="Portugese",VLOOKUP($J421,Languages!$A$1:$G$5027,7,FALSE)))))))))</f>
        <v>Tobacco</v>
      </c>
      <c r="C421" s="113" t="str">
        <f>IF(K421="","",IF(Declaration!$I$4="English",K421,IF(Declaration!$I$4="French",VLOOKUP($K421,Languages!$A$1:$G$5027,2,FALSE),IF(Declaration!$I$4="Spanish",VLOOKUP($K421,Languages!$A$1:$G$5027,3,FALSE),IF(Declaration!$I$4="German",VLOOKUP($K421,Languages!$A$1:$G$5027,4,FALSE),IF(Declaration!$I$4="Chinese",VLOOKUP($K421,Languages!$A$1:$G$5027,5,FALSE),IF(Declaration!$I$4="Japanese",VLOOKUP($K421,Languages!$A$1:$G$5027,6,FALSE),IF(Declaration!$I$4="Portugese",VLOOKUP($K421,Languages!$A$1:$G$5027,7,FALSE)))))))))</f>
        <v>Mexico</v>
      </c>
      <c r="D421" s="224"/>
      <c r="E421" s="224"/>
      <c r="J421" s="231" t="s">
        <v>3097</v>
      </c>
      <c r="K421" s="231" t="s">
        <v>88</v>
      </c>
      <c r="L421" t="str">
        <f t="shared" si="12"/>
        <v>Tobacco</v>
      </c>
      <c r="M421" t="str">
        <f t="shared" si="13"/>
        <v>Tobacco</v>
      </c>
    </row>
    <row r="422" spans="2:13" x14ac:dyDescent="0.2">
      <c r="B422" s="113" t="str">
        <f>IF(J422="","",IF(Declaration!$I$4="English",J422,IF(Declaration!$I$4="French",VLOOKUP($J422,Languages!$A$1:$G$5027,2,FALSE),IF(Declaration!$I$4="Spanish",VLOOKUP($J422,Languages!$A$1:$G$5027,3,FALSE),IF(Declaration!$I$4="German",VLOOKUP($J422,Languages!$A$1:$G$5027,4,FALSE),IF(Declaration!$I$4="Chinese",VLOOKUP($J422,Languages!$A$1:$G$5027,5,FALSE),IF(Declaration!$I$4="Japanese",VLOOKUP($J422,Languages!$A$1:$G$5027,6,FALSE),IF(Declaration!$I$4="Portugese",VLOOKUP($J422,Languages!$A$1:$G$5027,7,FALSE)))))))))</f>
        <v>Tobacco</v>
      </c>
      <c r="C422" s="113" t="str">
        <f>IF(K422="","",IF(Declaration!$I$4="English",K422,IF(Declaration!$I$4="French",VLOOKUP($K422,Languages!$A$1:$G$5027,2,FALSE),IF(Declaration!$I$4="Spanish",VLOOKUP($K422,Languages!$A$1:$G$5027,3,FALSE),IF(Declaration!$I$4="German",VLOOKUP($K422,Languages!$A$1:$G$5027,4,FALSE),IF(Declaration!$I$4="Chinese",VLOOKUP($K422,Languages!$A$1:$G$5027,5,FALSE),IF(Declaration!$I$4="Japanese",VLOOKUP($K422,Languages!$A$1:$G$5027,6,FALSE),IF(Declaration!$I$4="Portugese",VLOOKUP($K422,Languages!$A$1:$G$5027,7,FALSE)))))))))</f>
        <v>Mozambique</v>
      </c>
      <c r="D422" s="224"/>
      <c r="E422" s="224"/>
      <c r="J422" s="231" t="s">
        <v>3097</v>
      </c>
      <c r="K422" s="231" t="s">
        <v>92</v>
      </c>
      <c r="L422" t="str">
        <f t="shared" si="12"/>
        <v>Tobacco</v>
      </c>
      <c r="M422" t="str">
        <f t="shared" si="13"/>
        <v>Tobacco</v>
      </c>
    </row>
    <row r="423" spans="2:13" x14ac:dyDescent="0.2">
      <c r="B423" s="113" t="str">
        <f>IF(J423="","",IF(Declaration!$I$4="English",J423,IF(Declaration!$I$4="French",VLOOKUP($J423,Languages!$A$1:$G$5027,2,FALSE),IF(Declaration!$I$4="Spanish",VLOOKUP($J423,Languages!$A$1:$G$5027,3,FALSE),IF(Declaration!$I$4="German",VLOOKUP($J423,Languages!$A$1:$G$5027,4,FALSE),IF(Declaration!$I$4="Chinese",VLOOKUP($J423,Languages!$A$1:$G$5027,5,FALSE),IF(Declaration!$I$4="Japanese",VLOOKUP($J423,Languages!$A$1:$G$5027,6,FALSE),IF(Declaration!$I$4="Portugese",VLOOKUP($J423,Languages!$A$1:$G$5027,7,FALSE)))))))))</f>
        <v>Tobacco</v>
      </c>
      <c r="C423" s="113" t="str">
        <f>IF(K423="","",IF(Declaration!$I$4="English",K423,IF(Declaration!$I$4="French",VLOOKUP($K423,Languages!$A$1:$G$5027,2,FALSE),IF(Declaration!$I$4="Spanish",VLOOKUP($K423,Languages!$A$1:$G$5027,3,FALSE),IF(Declaration!$I$4="German",VLOOKUP($K423,Languages!$A$1:$G$5027,4,FALSE),IF(Declaration!$I$4="Chinese",VLOOKUP($K423,Languages!$A$1:$G$5027,5,FALSE),IF(Declaration!$I$4="Japanese",VLOOKUP($K423,Languages!$A$1:$G$5027,6,FALSE),IF(Declaration!$I$4="Portugese",VLOOKUP($K423,Languages!$A$1:$G$5027,7,FALSE)))))))))</f>
        <v>Nicaragua</v>
      </c>
      <c r="D423" s="224"/>
      <c r="E423" s="224"/>
      <c r="J423" s="231" t="s">
        <v>3097</v>
      </c>
      <c r="K423" s="231" t="s">
        <v>95</v>
      </c>
      <c r="L423" t="str">
        <f t="shared" si="12"/>
        <v>Tobacco</v>
      </c>
      <c r="M423" t="str">
        <f t="shared" si="13"/>
        <v>Tobacco</v>
      </c>
    </row>
    <row r="424" spans="2:13" x14ac:dyDescent="0.2">
      <c r="B424" s="113" t="str">
        <f>IF(J424="","",IF(Declaration!$I$4="English",J424,IF(Declaration!$I$4="French",VLOOKUP($J424,Languages!$A$1:$G$5027,2,FALSE),IF(Declaration!$I$4="Spanish",VLOOKUP($J424,Languages!$A$1:$G$5027,3,FALSE),IF(Declaration!$I$4="German",VLOOKUP($J424,Languages!$A$1:$G$5027,4,FALSE),IF(Declaration!$I$4="Chinese",VLOOKUP($J424,Languages!$A$1:$G$5027,5,FALSE),IF(Declaration!$I$4="Japanese",VLOOKUP($J424,Languages!$A$1:$G$5027,6,FALSE),IF(Declaration!$I$4="Portugese",VLOOKUP($J424,Languages!$A$1:$G$5027,7,FALSE)))))))))</f>
        <v>Tobacco</v>
      </c>
      <c r="C424" s="113" t="str">
        <f>IF(K424="","",IF(Declaration!$I$4="English",K424,IF(Declaration!$I$4="French",VLOOKUP($K424,Languages!$A$1:$G$5027,2,FALSE),IF(Declaration!$I$4="Spanish",VLOOKUP($K424,Languages!$A$1:$G$5027,3,FALSE),IF(Declaration!$I$4="German",VLOOKUP($K424,Languages!$A$1:$G$5027,4,FALSE),IF(Declaration!$I$4="Chinese",VLOOKUP($K424,Languages!$A$1:$G$5027,5,FALSE),IF(Declaration!$I$4="Japanese",VLOOKUP($K424,Languages!$A$1:$G$5027,6,FALSE),IF(Declaration!$I$4="Portugese",VLOOKUP($K424,Languages!$A$1:$G$5027,7,FALSE)))))))))</f>
        <v>Philippines</v>
      </c>
      <c r="D424" s="224"/>
      <c r="E424" s="224"/>
      <c r="J424" s="231" t="s">
        <v>3097</v>
      </c>
      <c r="K424" s="231" t="s">
        <v>2462</v>
      </c>
      <c r="L424" t="str">
        <f t="shared" si="12"/>
        <v>Tobacco</v>
      </c>
      <c r="M424" t="str">
        <f t="shared" si="13"/>
        <v>Tobacco</v>
      </c>
    </row>
    <row r="425" spans="2:13" x14ac:dyDescent="0.2">
      <c r="B425" s="113" t="str">
        <f>IF(J425="","",IF(Declaration!$I$4="English",J425,IF(Declaration!$I$4="French",VLOOKUP($J425,Languages!$A$1:$G$5027,2,FALSE),IF(Declaration!$I$4="Spanish",VLOOKUP($J425,Languages!$A$1:$G$5027,3,FALSE),IF(Declaration!$I$4="German",VLOOKUP($J425,Languages!$A$1:$G$5027,4,FALSE),IF(Declaration!$I$4="Chinese",VLOOKUP($J425,Languages!$A$1:$G$5027,5,FALSE),IF(Declaration!$I$4="Japanese",VLOOKUP($J425,Languages!$A$1:$G$5027,6,FALSE),IF(Declaration!$I$4="Portugese",VLOOKUP($J425,Languages!$A$1:$G$5027,7,FALSE)))))))))</f>
        <v>Tobacco</v>
      </c>
      <c r="C425" s="113" t="str">
        <f>IF(K425="","",IF(Declaration!$I$4="English",K425,IF(Declaration!$I$4="French",VLOOKUP($K425,Languages!$A$1:$G$5027,2,FALSE),IF(Declaration!$I$4="Spanish",VLOOKUP($K425,Languages!$A$1:$G$5027,3,FALSE),IF(Declaration!$I$4="German",VLOOKUP($K425,Languages!$A$1:$G$5027,4,FALSE),IF(Declaration!$I$4="Chinese",VLOOKUP($K425,Languages!$A$1:$G$5027,5,FALSE),IF(Declaration!$I$4="Japanese",VLOOKUP($K425,Languages!$A$1:$G$5027,6,FALSE),IF(Declaration!$I$4="Portugese",VLOOKUP($K425,Languages!$A$1:$G$5027,7,FALSE)))))))))</f>
        <v>Tanzania</v>
      </c>
      <c r="D425" s="224"/>
      <c r="E425" s="224"/>
      <c r="J425" s="231" t="s">
        <v>3097</v>
      </c>
      <c r="K425" s="231" t="s">
        <v>3207</v>
      </c>
      <c r="L425" t="str">
        <f t="shared" si="12"/>
        <v>Tobacco</v>
      </c>
      <c r="M425" t="str">
        <f t="shared" si="13"/>
        <v>Tobacco</v>
      </c>
    </row>
    <row r="426" spans="2:13" x14ac:dyDescent="0.2">
      <c r="B426" s="113" t="str">
        <f>IF(J426="","",IF(Declaration!$I$4="English",J426,IF(Declaration!$I$4="French",VLOOKUP($J426,Languages!$A$1:$G$5027,2,FALSE),IF(Declaration!$I$4="Spanish",VLOOKUP($J426,Languages!$A$1:$G$5027,3,FALSE),IF(Declaration!$I$4="German",VLOOKUP($J426,Languages!$A$1:$G$5027,4,FALSE),IF(Declaration!$I$4="Chinese",VLOOKUP($J426,Languages!$A$1:$G$5027,5,FALSE),IF(Declaration!$I$4="Japanese",VLOOKUP($J426,Languages!$A$1:$G$5027,6,FALSE),IF(Declaration!$I$4="Portugese",VLOOKUP($J426,Languages!$A$1:$G$5027,7,FALSE)))))))))</f>
        <v>Tobacco</v>
      </c>
      <c r="C426" s="113" t="str">
        <f>IF(K426="","",IF(Declaration!$I$4="English",K426,IF(Declaration!$I$4="French",VLOOKUP($K426,Languages!$A$1:$G$5027,2,FALSE),IF(Declaration!$I$4="Spanish",VLOOKUP($K426,Languages!$A$1:$G$5027,3,FALSE),IF(Declaration!$I$4="German",VLOOKUP($K426,Languages!$A$1:$G$5027,4,FALSE),IF(Declaration!$I$4="Chinese",VLOOKUP($K426,Languages!$A$1:$G$5027,5,FALSE),IF(Declaration!$I$4="Japanese",VLOOKUP($K426,Languages!$A$1:$G$5027,6,FALSE),IF(Declaration!$I$4="Portugese",VLOOKUP($K426,Languages!$A$1:$G$5027,7,FALSE)))))))))</f>
        <v>Uganda</v>
      </c>
      <c r="D426" s="224"/>
      <c r="E426" s="224"/>
      <c r="J426" s="231" t="s">
        <v>3097</v>
      </c>
      <c r="K426" s="231" t="s">
        <v>128</v>
      </c>
      <c r="L426" t="str">
        <f t="shared" si="12"/>
        <v>Tobacco</v>
      </c>
      <c r="M426" t="str">
        <f t="shared" si="13"/>
        <v>Tobacco</v>
      </c>
    </row>
    <row r="427" spans="2:13" x14ac:dyDescent="0.2">
      <c r="B427" s="113" t="str">
        <f>IF(J427="","",IF(Declaration!$I$4="English",J427,IF(Declaration!$I$4="French",VLOOKUP($J427,Languages!$A$1:$G$5027,2,FALSE),IF(Declaration!$I$4="Spanish",VLOOKUP($J427,Languages!$A$1:$G$5027,3,FALSE),IF(Declaration!$I$4="German",VLOOKUP($J427,Languages!$A$1:$G$5027,4,FALSE),IF(Declaration!$I$4="Chinese",VLOOKUP($J427,Languages!$A$1:$G$5027,5,FALSE),IF(Declaration!$I$4="Japanese",VLOOKUP($J427,Languages!$A$1:$G$5027,6,FALSE),IF(Declaration!$I$4="Portugese",VLOOKUP($J427,Languages!$A$1:$G$5027,7,FALSE)))))))))</f>
        <v>Tobacco</v>
      </c>
      <c r="C427" s="113" t="str">
        <f>IF(K427="","",IF(Declaration!$I$4="English",K427,IF(Declaration!$I$4="French",VLOOKUP($K427,Languages!$A$1:$G$5027,2,FALSE),IF(Declaration!$I$4="Spanish",VLOOKUP($K427,Languages!$A$1:$G$5027,3,FALSE),IF(Declaration!$I$4="German",VLOOKUP($K427,Languages!$A$1:$G$5027,4,FALSE),IF(Declaration!$I$4="Chinese",VLOOKUP($K427,Languages!$A$1:$G$5027,5,FALSE),IF(Declaration!$I$4="Japanese",VLOOKUP($K427,Languages!$A$1:$G$5027,6,FALSE),IF(Declaration!$I$4="Portugese",VLOOKUP($K427,Languages!$A$1:$G$5027,7,FALSE)))))))))</f>
        <v>Vietnam</v>
      </c>
      <c r="D427" s="224"/>
      <c r="E427" s="224"/>
      <c r="J427" s="231" t="s">
        <v>3097</v>
      </c>
      <c r="K427" s="231" t="s">
        <v>133</v>
      </c>
      <c r="L427" t="str">
        <f t="shared" si="12"/>
        <v>Tobacco</v>
      </c>
      <c r="M427" t="str">
        <f t="shared" si="13"/>
        <v>Tobacco</v>
      </c>
    </row>
    <row r="428" spans="2:13" x14ac:dyDescent="0.2">
      <c r="B428" s="113" t="str">
        <f>IF(J428="","",IF(Declaration!$I$4="English",J428,IF(Declaration!$I$4="French",VLOOKUP($J428,Languages!$A$1:$G$5027,2,FALSE),IF(Declaration!$I$4="Spanish",VLOOKUP($J428,Languages!$A$1:$G$5027,3,FALSE),IF(Declaration!$I$4="German",VLOOKUP($J428,Languages!$A$1:$G$5027,4,FALSE),IF(Declaration!$I$4="Chinese",VLOOKUP($J428,Languages!$A$1:$G$5027,5,FALSE),IF(Declaration!$I$4="Japanese",VLOOKUP($J428,Languages!$A$1:$G$5027,6,FALSE),IF(Declaration!$I$4="Portugese",VLOOKUP($J428,Languages!$A$1:$G$5027,7,FALSE)))))))))</f>
        <v>Tobacco</v>
      </c>
      <c r="C428" s="113" t="str">
        <f>IF(K428="","",IF(Declaration!$I$4="English",K428,IF(Declaration!$I$4="French",VLOOKUP($K428,Languages!$A$1:$G$5027,2,FALSE),IF(Declaration!$I$4="Spanish",VLOOKUP($K428,Languages!$A$1:$G$5027,3,FALSE),IF(Declaration!$I$4="German",VLOOKUP($K428,Languages!$A$1:$G$5027,4,FALSE),IF(Declaration!$I$4="Chinese",VLOOKUP($K428,Languages!$A$1:$G$5027,5,FALSE),IF(Declaration!$I$4="Japanese",VLOOKUP($K428,Languages!$A$1:$G$5027,6,FALSE),IF(Declaration!$I$4="Portugese",VLOOKUP($K428,Languages!$A$1:$G$5027,7,FALSE)))))))))</f>
        <v>Zambia</v>
      </c>
      <c r="D428" s="224"/>
      <c r="E428" s="224"/>
      <c r="J428" s="231" t="s">
        <v>3097</v>
      </c>
      <c r="K428" s="231" t="s">
        <v>135</v>
      </c>
      <c r="L428" t="str">
        <f t="shared" si="12"/>
        <v>Tobacco</v>
      </c>
      <c r="M428" t="str">
        <f t="shared" si="13"/>
        <v>Tobacco</v>
      </c>
    </row>
    <row r="429" spans="2:13" x14ac:dyDescent="0.2">
      <c r="B429" s="113" t="str">
        <f>IF(J429="","",IF(Declaration!$I$4="English",J429,IF(Declaration!$I$4="French",VLOOKUP($J429,Languages!$A$1:$G$5027,2,FALSE),IF(Declaration!$I$4="Spanish",VLOOKUP($J429,Languages!$A$1:$G$5027,3,FALSE),IF(Declaration!$I$4="German",VLOOKUP($J429,Languages!$A$1:$G$5027,4,FALSE),IF(Declaration!$I$4="Chinese",VLOOKUP($J429,Languages!$A$1:$G$5027,5,FALSE),IF(Declaration!$I$4="Japanese",VLOOKUP($J429,Languages!$A$1:$G$5027,6,FALSE),IF(Declaration!$I$4="Portugese",VLOOKUP($J429,Languages!$A$1:$G$5027,7,FALSE)))))))))</f>
        <v>Tobacco</v>
      </c>
      <c r="C429" s="113" t="str">
        <f>IF(K429="","",IF(Declaration!$I$4="English",K429,IF(Declaration!$I$4="French",VLOOKUP($K429,Languages!$A$1:$G$5027,2,FALSE),IF(Declaration!$I$4="Spanish",VLOOKUP($K429,Languages!$A$1:$G$5027,3,FALSE),IF(Declaration!$I$4="German",VLOOKUP($K429,Languages!$A$1:$G$5027,4,FALSE),IF(Declaration!$I$4="Chinese",VLOOKUP($K429,Languages!$A$1:$G$5027,5,FALSE),IF(Declaration!$I$4="Japanese",VLOOKUP($K429,Languages!$A$1:$G$5027,6,FALSE),IF(Declaration!$I$4="Portugese",VLOOKUP($K429,Languages!$A$1:$G$5027,7,FALSE)))))))))</f>
        <v>Zimbabwe</v>
      </c>
      <c r="D429" s="224"/>
      <c r="E429" s="224"/>
      <c r="J429" s="231" t="s">
        <v>3097</v>
      </c>
      <c r="K429" s="231" t="s">
        <v>136</v>
      </c>
      <c r="L429" t="str">
        <f t="shared" si="12"/>
        <v>Tobacco</v>
      </c>
      <c r="M429" t="str">
        <f t="shared" si="13"/>
        <v>Tobacco</v>
      </c>
    </row>
    <row r="430" spans="2:13" x14ac:dyDescent="0.2">
      <c r="B430" s="113" t="str">
        <f>IF(J430="","",IF(Declaration!$I$4="English",J430,IF(Declaration!$I$4="French",VLOOKUP($J430,Languages!$A$1:$G$5027,2,FALSE),IF(Declaration!$I$4="Spanish",VLOOKUP($J430,Languages!$A$1:$G$5027,3,FALSE),IF(Declaration!$I$4="German",VLOOKUP($J430,Languages!$A$1:$G$5027,4,FALSE),IF(Declaration!$I$4="Chinese",VLOOKUP($J430,Languages!$A$1:$G$5027,5,FALSE),IF(Declaration!$I$4="Japanese",VLOOKUP($J430,Languages!$A$1:$G$5027,6,FALSE),IF(Declaration!$I$4="Portugese",VLOOKUP($J430,Languages!$A$1:$G$5027,7,FALSE)))))))))</f>
        <v>Tomato Products</v>
      </c>
      <c r="C430" s="113" t="str">
        <f>IF(K430="","",IF(Declaration!$I$4="English",K430,IF(Declaration!$I$4="French",VLOOKUP($K430,Languages!$A$1:$G$5027,2,FALSE),IF(Declaration!$I$4="Spanish",VLOOKUP($K430,Languages!$A$1:$G$5027,3,FALSE),IF(Declaration!$I$4="German",VLOOKUP($K430,Languages!$A$1:$G$5027,4,FALSE),IF(Declaration!$I$4="Chinese",VLOOKUP($K430,Languages!$A$1:$G$5027,5,FALSE),IF(Declaration!$I$4="Japanese",VLOOKUP($K430,Languages!$A$1:$G$5027,6,FALSE),IF(Declaration!$I$4="Portugese",VLOOKUP($K430,Languages!$A$1:$G$5027,7,FALSE)))))))))</f>
        <v>China</v>
      </c>
      <c r="D430" s="224"/>
      <c r="E430" s="224"/>
      <c r="J430" s="231" t="s">
        <v>3148</v>
      </c>
      <c r="K430" s="231" t="s">
        <v>1237</v>
      </c>
      <c r="L430" t="str">
        <f t="shared" si="12"/>
        <v>Tomato Products</v>
      </c>
      <c r="M430" t="str">
        <f t="shared" si="13"/>
        <v>Tomato Products</v>
      </c>
    </row>
    <row r="431" spans="2:13" x14ac:dyDescent="0.2">
      <c r="B431" s="113" t="str">
        <f>IF(J431="","",IF(Declaration!$I$4="English",J431,IF(Declaration!$I$4="French",VLOOKUP($J431,Languages!$A$1:$G$5027,2,FALSE),IF(Declaration!$I$4="Spanish",VLOOKUP($J431,Languages!$A$1:$G$5027,3,FALSE),IF(Declaration!$I$4="German",VLOOKUP($J431,Languages!$A$1:$G$5027,4,FALSE),IF(Declaration!$I$4="Chinese",VLOOKUP($J431,Languages!$A$1:$G$5027,5,FALSE),IF(Declaration!$I$4="Japanese",VLOOKUP($J431,Languages!$A$1:$G$5027,6,FALSE),IF(Declaration!$I$4="Portugese",VLOOKUP($J431,Languages!$A$1:$G$5027,7,FALSE)))))))))</f>
        <v>Tomatoes</v>
      </c>
      <c r="C431" s="113" t="str">
        <f>IF(K431="","",IF(Declaration!$I$4="English",K431,IF(Declaration!$I$4="French",VLOOKUP($K431,Languages!$A$1:$G$5027,2,FALSE),IF(Declaration!$I$4="Spanish",VLOOKUP($K431,Languages!$A$1:$G$5027,3,FALSE),IF(Declaration!$I$4="German",VLOOKUP($K431,Languages!$A$1:$G$5027,4,FALSE),IF(Declaration!$I$4="Chinese",VLOOKUP($K431,Languages!$A$1:$G$5027,5,FALSE),IF(Declaration!$I$4="Japanese",VLOOKUP($K431,Languages!$A$1:$G$5027,6,FALSE),IF(Declaration!$I$4="Portugese",VLOOKUP($K431,Languages!$A$1:$G$5027,7,FALSE)))))))))</f>
        <v>Argentina</v>
      </c>
      <c r="D431" s="224"/>
      <c r="E431" s="224"/>
      <c r="J431" s="231" t="s">
        <v>3098</v>
      </c>
      <c r="K431" s="231" t="s">
        <v>2435</v>
      </c>
      <c r="L431" t="str">
        <f t="shared" si="12"/>
        <v>Tomatoes</v>
      </c>
      <c r="M431" t="str">
        <f t="shared" si="13"/>
        <v>Tomatoes</v>
      </c>
    </row>
    <row r="432" spans="2:13" x14ac:dyDescent="0.2">
      <c r="B432" s="113" t="str">
        <f>IF(J432="","",IF(Declaration!$I$4="English",J432,IF(Declaration!$I$4="French",VLOOKUP($J432,Languages!$A$1:$G$5027,2,FALSE),IF(Declaration!$I$4="Spanish",VLOOKUP($J432,Languages!$A$1:$G$5027,3,FALSE),IF(Declaration!$I$4="German",VLOOKUP($J432,Languages!$A$1:$G$5027,4,FALSE),IF(Declaration!$I$4="Chinese",VLOOKUP($J432,Languages!$A$1:$G$5027,5,FALSE),IF(Declaration!$I$4="Japanese",VLOOKUP($J432,Languages!$A$1:$G$5027,6,FALSE),IF(Declaration!$I$4="Portugese",VLOOKUP($J432,Languages!$A$1:$G$5027,7,FALSE)))))))))</f>
        <v>Tomatoes</v>
      </c>
      <c r="C432" s="113" t="str">
        <f>IF(K432="","",IF(Declaration!$I$4="English",K432,IF(Declaration!$I$4="French",VLOOKUP($K432,Languages!$A$1:$G$5027,2,FALSE),IF(Declaration!$I$4="Spanish",VLOOKUP($K432,Languages!$A$1:$G$5027,3,FALSE),IF(Declaration!$I$4="German",VLOOKUP($K432,Languages!$A$1:$G$5027,4,FALSE),IF(Declaration!$I$4="Chinese",VLOOKUP($K432,Languages!$A$1:$G$5027,5,FALSE),IF(Declaration!$I$4="Japanese",VLOOKUP($K432,Languages!$A$1:$G$5027,6,FALSE),IF(Declaration!$I$4="Portugese",VLOOKUP($K432,Languages!$A$1:$G$5027,7,FALSE)))))))))</f>
        <v>Dominican Republic</v>
      </c>
      <c r="D432" s="224"/>
      <c r="E432" s="224"/>
      <c r="J432" s="231" t="s">
        <v>3098</v>
      </c>
      <c r="K432" s="231" t="s">
        <v>46</v>
      </c>
      <c r="L432" t="str">
        <f t="shared" si="12"/>
        <v>Tomatoes</v>
      </c>
      <c r="M432" t="str">
        <f t="shared" si="13"/>
        <v>Tomatoes</v>
      </c>
    </row>
    <row r="433" spans="2:13" x14ac:dyDescent="0.2">
      <c r="B433" s="113" t="str">
        <f>IF(J433="","",IF(Declaration!$I$4="English",J433,IF(Declaration!$I$4="French",VLOOKUP($J433,Languages!$A$1:$G$5027,2,FALSE),IF(Declaration!$I$4="Spanish",VLOOKUP($J433,Languages!$A$1:$G$5027,3,FALSE),IF(Declaration!$I$4="German",VLOOKUP($J433,Languages!$A$1:$G$5027,4,FALSE),IF(Declaration!$I$4="Chinese",VLOOKUP($J433,Languages!$A$1:$G$5027,5,FALSE),IF(Declaration!$I$4="Japanese",VLOOKUP($J433,Languages!$A$1:$G$5027,6,FALSE),IF(Declaration!$I$4="Portugese",VLOOKUP($J433,Languages!$A$1:$G$5027,7,FALSE)))))))))</f>
        <v>Tomatoes</v>
      </c>
      <c r="C433" s="113" t="str">
        <f>IF(K433="","",IF(Declaration!$I$4="English",K433,IF(Declaration!$I$4="French",VLOOKUP($K433,Languages!$A$1:$G$5027,2,FALSE),IF(Declaration!$I$4="Spanish",VLOOKUP($K433,Languages!$A$1:$G$5027,3,FALSE),IF(Declaration!$I$4="German",VLOOKUP($K433,Languages!$A$1:$G$5027,4,FALSE),IF(Declaration!$I$4="Chinese",VLOOKUP($K433,Languages!$A$1:$G$5027,5,FALSE),IF(Declaration!$I$4="Japanese",VLOOKUP($K433,Languages!$A$1:$G$5027,6,FALSE),IF(Declaration!$I$4="Portugese",VLOOKUP($K433,Languages!$A$1:$G$5027,7,FALSE)))))))))</f>
        <v>Mexico</v>
      </c>
      <c r="D433" s="224"/>
      <c r="E433" s="224"/>
      <c r="J433" s="231" t="s">
        <v>3098</v>
      </c>
      <c r="K433" s="231" t="s">
        <v>88</v>
      </c>
      <c r="L433" t="str">
        <f t="shared" si="12"/>
        <v>Tomatoes</v>
      </c>
      <c r="M433" t="str">
        <f t="shared" si="13"/>
        <v>Tomatoes</v>
      </c>
    </row>
    <row r="434" spans="2:13" x14ac:dyDescent="0.2">
      <c r="B434" s="113" t="str">
        <f>IF(J434="","",IF(Declaration!$I$4="English",J434,IF(Declaration!$I$4="French",VLOOKUP($J434,Languages!$A$1:$G$5027,2,FALSE),IF(Declaration!$I$4="Spanish",VLOOKUP($J434,Languages!$A$1:$G$5027,3,FALSE),IF(Declaration!$I$4="German",VLOOKUP($J434,Languages!$A$1:$G$5027,4,FALSE),IF(Declaration!$I$4="Chinese",VLOOKUP($J434,Languages!$A$1:$G$5027,5,FALSE),IF(Declaration!$I$4="Japanese",VLOOKUP($J434,Languages!$A$1:$G$5027,6,FALSE),IF(Declaration!$I$4="Portugese",VLOOKUP($J434,Languages!$A$1:$G$5027,7,FALSE)))))))))</f>
        <v>Tomatoes</v>
      </c>
      <c r="C434" s="113" t="str">
        <f>IF(K434="","",IF(Declaration!$I$4="English",K434,IF(Declaration!$I$4="French",VLOOKUP($K434,Languages!$A$1:$G$5027,2,FALSE),IF(Declaration!$I$4="Spanish",VLOOKUP($K434,Languages!$A$1:$G$5027,3,FALSE),IF(Declaration!$I$4="German",VLOOKUP($K434,Languages!$A$1:$G$5027,4,FALSE),IF(Declaration!$I$4="Chinese",VLOOKUP($K434,Languages!$A$1:$G$5027,5,FALSE),IF(Declaration!$I$4="Japanese",VLOOKUP($K434,Languages!$A$1:$G$5027,6,FALSE),IF(Declaration!$I$4="Portugese",VLOOKUP($K434,Languages!$A$1:$G$5027,7,FALSE)))))))))</f>
        <v>Paraguay</v>
      </c>
      <c r="D434" s="224"/>
      <c r="E434" s="224"/>
      <c r="J434" s="231" t="s">
        <v>3098</v>
      </c>
      <c r="K434" s="231" t="s">
        <v>103</v>
      </c>
      <c r="L434" t="str">
        <f t="shared" si="12"/>
        <v>Tomatoes</v>
      </c>
      <c r="M434" t="str">
        <f t="shared" si="13"/>
        <v>Tomatoes</v>
      </c>
    </row>
    <row r="435" spans="2:13" x14ac:dyDescent="0.2">
      <c r="B435" s="113" t="str">
        <f>IF(J435="","",IF(Declaration!$I$4="English",J435,IF(Declaration!$I$4="French",VLOOKUP($J435,Languages!$A$1:$G$5027,2,FALSE),IF(Declaration!$I$4="Spanish",VLOOKUP($J435,Languages!$A$1:$G$5027,3,FALSE),IF(Declaration!$I$4="German",VLOOKUP($J435,Languages!$A$1:$G$5027,4,FALSE),IF(Declaration!$I$4="Chinese",VLOOKUP($J435,Languages!$A$1:$G$5027,5,FALSE),IF(Declaration!$I$4="Japanese",VLOOKUP($J435,Languages!$A$1:$G$5027,6,FALSE),IF(Declaration!$I$4="Portugese",VLOOKUP($J435,Languages!$A$1:$G$5027,7,FALSE)))))))))</f>
        <v>Toys</v>
      </c>
      <c r="C435" s="113" t="str">
        <f>IF(K435="","",IF(Declaration!$I$4="English",K435,IF(Declaration!$I$4="French",VLOOKUP($K435,Languages!$A$1:$G$5027,2,FALSE),IF(Declaration!$I$4="Spanish",VLOOKUP($K435,Languages!$A$1:$G$5027,3,FALSE),IF(Declaration!$I$4="German",VLOOKUP($K435,Languages!$A$1:$G$5027,4,FALSE),IF(Declaration!$I$4="Chinese",VLOOKUP($K435,Languages!$A$1:$G$5027,5,FALSE),IF(Declaration!$I$4="Japanese",VLOOKUP($K435,Languages!$A$1:$G$5027,6,FALSE),IF(Declaration!$I$4="Portugese",VLOOKUP($K435,Languages!$A$1:$G$5027,7,FALSE)))))))))</f>
        <v>China</v>
      </c>
      <c r="D435" s="224"/>
      <c r="E435" s="224"/>
      <c r="J435" s="231" t="s">
        <v>3149</v>
      </c>
      <c r="K435" s="231" t="s">
        <v>1237</v>
      </c>
      <c r="L435" t="str">
        <f t="shared" si="12"/>
        <v>Toys</v>
      </c>
      <c r="M435" t="str">
        <f t="shared" si="13"/>
        <v>Toys</v>
      </c>
    </row>
    <row r="436" spans="2:13" x14ac:dyDescent="0.2">
      <c r="B436" s="113" t="str">
        <f>IF(J436="","",IF(Declaration!$I$4="English",J436,IF(Declaration!$I$4="French",VLOOKUP($J436,Languages!$A$1:$G$5027,2,FALSE),IF(Declaration!$I$4="Spanish",VLOOKUP($J436,Languages!$A$1:$G$5027,3,FALSE),IF(Declaration!$I$4="German",VLOOKUP($J436,Languages!$A$1:$G$5027,4,FALSE),IF(Declaration!$I$4="Chinese",VLOOKUP($J436,Languages!$A$1:$G$5027,5,FALSE),IF(Declaration!$I$4="Japanese",VLOOKUP($J436,Languages!$A$1:$G$5027,6,FALSE),IF(Declaration!$I$4="Portugese",VLOOKUP($J436,Languages!$A$1:$G$5027,7,FALSE)))))))))</f>
        <v>Trona (mineral)</v>
      </c>
      <c r="C436" s="113" t="str">
        <f>IF(K436="","",IF(Declaration!$I$4="English",K436,IF(Declaration!$I$4="French",VLOOKUP($K436,Languages!$A$1:$G$5027,2,FALSE),IF(Declaration!$I$4="Spanish",VLOOKUP($K436,Languages!$A$1:$G$5027,3,FALSE),IF(Declaration!$I$4="German",VLOOKUP($K436,Languages!$A$1:$G$5027,4,FALSE),IF(Declaration!$I$4="Chinese",VLOOKUP($K436,Languages!$A$1:$G$5027,5,FALSE),IF(Declaration!$I$4="Japanese",VLOOKUP($K436,Languages!$A$1:$G$5027,6,FALSE),IF(Declaration!$I$4="Portugese",VLOOKUP($K436,Languages!$A$1:$G$5027,7,FALSE)))))))))</f>
        <v>Niger</v>
      </c>
      <c r="D436" s="224"/>
      <c r="E436" s="224"/>
      <c r="J436" s="231" t="s">
        <v>3180</v>
      </c>
      <c r="K436" s="231" t="s">
        <v>96</v>
      </c>
      <c r="L436" t="str">
        <f t="shared" si="12"/>
        <v>Trona (mineral)</v>
      </c>
      <c r="M436" t="str">
        <f t="shared" si="13"/>
        <v>Trona (mineral)</v>
      </c>
    </row>
    <row r="437" spans="2:13" x14ac:dyDescent="0.2">
      <c r="B437" s="113" t="str">
        <f>IF(J437="","",IF(Declaration!$I$4="English",J437,IF(Declaration!$I$4="French",VLOOKUP($J437,Languages!$A$1:$G$5027,2,FALSE),IF(Declaration!$I$4="Spanish",VLOOKUP($J437,Languages!$A$1:$G$5027,3,FALSE),IF(Declaration!$I$4="German",VLOOKUP($J437,Languages!$A$1:$G$5027,4,FALSE),IF(Declaration!$I$4="Chinese",VLOOKUP($J437,Languages!$A$1:$G$5027,5,FALSE),IF(Declaration!$I$4="Japanese",VLOOKUP($J437,Languages!$A$1:$G$5027,6,FALSE),IF(Declaration!$I$4="Portugese",VLOOKUP($J437,Languages!$A$1:$G$5027,7,FALSE)))))))))</f>
        <v>Tungsten ore (wolframite)</v>
      </c>
      <c r="C437" s="113" t="str">
        <f>IF(K437="","",IF(Declaration!$I$4="English",K437,IF(Declaration!$I$4="French",VLOOKUP($K437,Languages!$A$1:$G$5027,2,FALSE),IF(Declaration!$I$4="Spanish",VLOOKUP($K437,Languages!$A$1:$G$5027,3,FALSE),IF(Declaration!$I$4="German",VLOOKUP($K437,Languages!$A$1:$G$5027,4,FALSE),IF(Declaration!$I$4="Chinese",VLOOKUP($K437,Languages!$A$1:$G$5027,5,FALSE),IF(Declaration!$I$4="Japanese",VLOOKUP($K437,Languages!$A$1:$G$5027,6,FALSE),IF(Declaration!$I$4="Portugese",VLOOKUP($K437,Languages!$A$1:$G$5027,7,FALSE)))))))))</f>
        <v>Democratic Republic of the Congo</v>
      </c>
      <c r="D437" s="224"/>
      <c r="E437" s="224"/>
      <c r="J437" s="231" t="s">
        <v>3181</v>
      </c>
      <c r="K437" s="231" t="s">
        <v>3208</v>
      </c>
      <c r="L437" t="str">
        <f t="shared" si="12"/>
        <v>Tungsten ore (wolframite)</v>
      </c>
      <c r="M437" t="str">
        <f t="shared" si="13"/>
        <v>Tungsten ore (wolframite)</v>
      </c>
    </row>
    <row r="438" spans="2:13" x14ac:dyDescent="0.2">
      <c r="B438" s="113" t="str">
        <f>IF(J438="","",IF(Declaration!$I$4="English",J438,IF(Declaration!$I$4="French",VLOOKUP($J438,Languages!$A$1:$G$5027,2,FALSE),IF(Declaration!$I$4="Spanish",VLOOKUP($J438,Languages!$A$1:$G$5027,3,FALSE),IF(Declaration!$I$4="German",VLOOKUP($J438,Languages!$A$1:$G$5027,4,FALSE),IF(Declaration!$I$4="Chinese",VLOOKUP($J438,Languages!$A$1:$G$5027,5,FALSE),IF(Declaration!$I$4="Japanese",VLOOKUP($J438,Languages!$A$1:$G$5027,6,FALSE),IF(Declaration!$I$4="Portugese",VLOOKUP($J438,Languages!$A$1:$G$5027,7,FALSE)))))))))</f>
        <v>Vanilla</v>
      </c>
      <c r="C438" s="113" t="str">
        <f>IF(K438="","",IF(Declaration!$I$4="English",K438,IF(Declaration!$I$4="French",VLOOKUP($K438,Languages!$A$1:$G$5027,2,FALSE),IF(Declaration!$I$4="Spanish",VLOOKUP($K438,Languages!$A$1:$G$5027,3,FALSE),IF(Declaration!$I$4="German",VLOOKUP($K438,Languages!$A$1:$G$5027,4,FALSE),IF(Declaration!$I$4="Chinese",VLOOKUP($K438,Languages!$A$1:$G$5027,5,FALSE),IF(Declaration!$I$4="Japanese",VLOOKUP($K438,Languages!$A$1:$G$5027,6,FALSE),IF(Declaration!$I$4="Portugese",VLOOKUP($K438,Languages!$A$1:$G$5027,7,FALSE)))))))))</f>
        <v>Madagascar</v>
      </c>
      <c r="D438" s="224"/>
      <c r="E438" s="224"/>
      <c r="J438" s="231" t="s">
        <v>3099</v>
      </c>
      <c r="K438" s="231" t="s">
        <v>79</v>
      </c>
      <c r="L438" t="str">
        <f t="shared" si="12"/>
        <v>Vanilla</v>
      </c>
      <c r="M438" t="str">
        <f t="shared" si="13"/>
        <v>Vanilla</v>
      </c>
    </row>
    <row r="439" spans="2:13" x14ac:dyDescent="0.2">
      <c r="B439" s="113" t="str">
        <f>IF(J439="","",IF(Declaration!$I$4="English",J439,IF(Declaration!$I$4="French",VLOOKUP($J439,Languages!$A$1:$G$5027,2,FALSE),IF(Declaration!$I$4="Spanish",VLOOKUP($J439,Languages!$A$1:$G$5027,3,FALSE),IF(Declaration!$I$4="German",VLOOKUP($J439,Languages!$A$1:$G$5027,4,FALSE),IF(Declaration!$I$4="Chinese",VLOOKUP($J439,Languages!$A$1:$G$5027,5,FALSE),IF(Declaration!$I$4="Japanese",VLOOKUP($J439,Languages!$A$1:$G$5027,6,FALSE),IF(Declaration!$I$4="Portugese",VLOOKUP($J439,Languages!$A$1:$G$5027,7,FALSE)))))))))</f>
        <v>Vanilla</v>
      </c>
      <c r="C439" s="113" t="str">
        <f>IF(K439="","",IF(Declaration!$I$4="English",K439,IF(Declaration!$I$4="French",VLOOKUP($K439,Languages!$A$1:$G$5027,2,FALSE),IF(Declaration!$I$4="Spanish",VLOOKUP($K439,Languages!$A$1:$G$5027,3,FALSE),IF(Declaration!$I$4="German",VLOOKUP($K439,Languages!$A$1:$G$5027,4,FALSE),IF(Declaration!$I$4="Chinese",VLOOKUP($K439,Languages!$A$1:$G$5027,5,FALSE),IF(Declaration!$I$4="Japanese",VLOOKUP($K439,Languages!$A$1:$G$5027,6,FALSE),IF(Declaration!$I$4="Portugese",VLOOKUP($K439,Languages!$A$1:$G$5027,7,FALSE)))))))))</f>
        <v>Uganda</v>
      </c>
      <c r="D439" s="224"/>
      <c r="E439" s="224"/>
      <c r="J439" s="231" t="s">
        <v>3099</v>
      </c>
      <c r="K439" s="231" t="s">
        <v>128</v>
      </c>
      <c r="L439" t="str">
        <f t="shared" si="12"/>
        <v>Vanilla</v>
      </c>
      <c r="M439" t="str">
        <f t="shared" si="13"/>
        <v>Vanilla</v>
      </c>
    </row>
    <row r="440" spans="2:13" x14ac:dyDescent="0.2">
      <c r="B440" s="113" t="str">
        <f>IF(J440="","",IF(Declaration!$I$4="English",J440,IF(Declaration!$I$4="French",VLOOKUP($J440,Languages!$A$1:$G$5027,2,FALSE),IF(Declaration!$I$4="Spanish",VLOOKUP($J440,Languages!$A$1:$G$5027,3,FALSE),IF(Declaration!$I$4="German",VLOOKUP($J440,Languages!$A$1:$G$5027,4,FALSE),IF(Declaration!$I$4="Chinese",VLOOKUP($J440,Languages!$A$1:$G$5027,5,FALSE),IF(Declaration!$I$4="Japanese",VLOOKUP($J440,Languages!$A$1:$G$5027,6,FALSE),IF(Declaration!$I$4="Portugese",VLOOKUP($J440,Languages!$A$1:$G$5027,7,FALSE)))))))))</f>
        <v>Wheat</v>
      </c>
      <c r="C440" s="113" t="str">
        <f>IF(K440="","",IF(Declaration!$I$4="English",K440,IF(Declaration!$I$4="French",VLOOKUP($K440,Languages!$A$1:$G$5027,2,FALSE),IF(Declaration!$I$4="Spanish",VLOOKUP($K440,Languages!$A$1:$G$5027,3,FALSE),IF(Declaration!$I$4="German",VLOOKUP($K440,Languages!$A$1:$G$5027,4,FALSE),IF(Declaration!$I$4="Chinese",VLOOKUP($K440,Languages!$A$1:$G$5027,5,FALSE),IF(Declaration!$I$4="Japanese",VLOOKUP($K440,Languages!$A$1:$G$5027,6,FALSE),IF(Declaration!$I$4="Portugese",VLOOKUP($K440,Languages!$A$1:$G$5027,7,FALSE)))))))))</f>
        <v>Pakistan</v>
      </c>
      <c r="D440" s="224"/>
      <c r="E440" s="224"/>
      <c r="J440" s="231" t="s">
        <v>3100</v>
      </c>
      <c r="K440" s="231" t="s">
        <v>99</v>
      </c>
      <c r="L440" t="str">
        <f t="shared" si="12"/>
        <v>Wheat</v>
      </c>
      <c r="M440" t="str">
        <f t="shared" si="13"/>
        <v>Wheat</v>
      </c>
    </row>
    <row r="441" spans="2:13" x14ac:dyDescent="0.2">
      <c r="B441" s="113" t="str">
        <f>IF(J441="","",IF(Declaration!$I$4="English",J441,IF(Declaration!$I$4="French",VLOOKUP($J441,Languages!$A$1:$G$5027,2,FALSE),IF(Declaration!$I$4="Spanish",VLOOKUP($J441,Languages!$A$1:$G$5027,3,FALSE),IF(Declaration!$I$4="German",VLOOKUP($J441,Languages!$A$1:$G$5027,4,FALSE),IF(Declaration!$I$4="Chinese",VLOOKUP($J441,Languages!$A$1:$G$5027,5,FALSE),IF(Declaration!$I$4="Japanese",VLOOKUP($J441,Languages!$A$1:$G$5027,6,FALSE),IF(Declaration!$I$4="Portugese",VLOOKUP($J441,Languages!$A$1:$G$5027,7,FALSE)))))))))</f>
        <v>Yerba Mate (stimulant plant)</v>
      </c>
      <c r="C441" s="113" t="str">
        <f>IF(K441="","",IF(Declaration!$I$4="English",K441,IF(Declaration!$I$4="French",VLOOKUP($K441,Languages!$A$1:$G$5027,2,FALSE),IF(Declaration!$I$4="Spanish",VLOOKUP($K441,Languages!$A$1:$G$5027,3,FALSE),IF(Declaration!$I$4="German",VLOOKUP($K441,Languages!$A$1:$G$5027,4,FALSE),IF(Declaration!$I$4="Chinese",VLOOKUP($K441,Languages!$A$1:$G$5027,5,FALSE),IF(Declaration!$I$4="Japanese",VLOOKUP($K441,Languages!$A$1:$G$5027,6,FALSE),IF(Declaration!$I$4="Portugese",VLOOKUP($K441,Languages!$A$1:$G$5027,7,FALSE)))))))))</f>
        <v>Argentina</v>
      </c>
      <c r="D441" s="224"/>
      <c r="E441" s="224"/>
      <c r="J441" s="231" t="s">
        <v>3101</v>
      </c>
      <c r="K441" s="231" t="s">
        <v>2435</v>
      </c>
      <c r="L441" t="str">
        <f t="shared" si="12"/>
        <v>Yerba Mate (stimulant plant)</v>
      </c>
      <c r="M441" t="str">
        <f t="shared" si="13"/>
        <v>Yerba Mate (stimulant plant)</v>
      </c>
    </row>
    <row r="442" spans="2:13" x14ac:dyDescent="0.2">
      <c r="B442" s="113" t="str">
        <f>IF(J442="","",IF(Declaration!$I$4="English",J442,IF(Declaration!$I$4="French",VLOOKUP($J442,Languages!$A$1:$G$5027,2,FALSE),IF(Declaration!$I$4="Spanish",VLOOKUP($J442,Languages!$A$1:$G$5027,3,FALSE),IF(Declaration!$I$4="German",VLOOKUP($J442,Languages!$A$1:$G$5027,4,FALSE),IF(Declaration!$I$4="Chinese",VLOOKUP($J442,Languages!$A$1:$G$5027,5,FALSE),IF(Declaration!$I$4="Japanese",VLOOKUP($J442,Languages!$A$1:$G$5027,6,FALSE),IF(Declaration!$I$4="Portugese",VLOOKUP($J442,Languages!$A$1:$G$5027,7,FALSE)))))))))</f>
        <v>Yerba Mate (stimulant plant)</v>
      </c>
      <c r="C442" s="113" t="str">
        <f>IF(K442="","",IF(Declaration!$I$4="English",K442,IF(Declaration!$I$4="French",VLOOKUP($K442,Languages!$A$1:$G$5027,2,FALSE),IF(Declaration!$I$4="Spanish",VLOOKUP($K442,Languages!$A$1:$G$5027,3,FALSE),IF(Declaration!$I$4="German",VLOOKUP($K442,Languages!$A$1:$G$5027,4,FALSE),IF(Declaration!$I$4="Chinese",VLOOKUP($K442,Languages!$A$1:$G$5027,5,FALSE),IF(Declaration!$I$4="Japanese",VLOOKUP($K442,Languages!$A$1:$G$5027,6,FALSE),IF(Declaration!$I$4="Portugese",VLOOKUP($K442,Languages!$A$1:$G$5027,7,FALSE)))))))))</f>
        <v>Paraguay</v>
      </c>
      <c r="D442" s="224"/>
      <c r="E442" s="224"/>
      <c r="J442" s="231" t="s">
        <v>3101</v>
      </c>
      <c r="K442" s="231" t="s">
        <v>103</v>
      </c>
      <c r="L442" t="str">
        <f t="shared" si="12"/>
        <v>Yerba Mate (stimulant plant)</v>
      </c>
      <c r="M442" t="str">
        <f t="shared" si="13"/>
        <v>Yerba Mate (stimulant plant)</v>
      </c>
    </row>
    <row r="443" spans="2:13" x14ac:dyDescent="0.2">
      <c r="B443" s="113" t="str">
        <f>IF(J443="","",IF(Declaration!$I$4="English",J443,IF(Declaration!$I$4="French",VLOOKUP($J443,Languages!$A$1:$G$5027,2,FALSE),IF(Declaration!$I$4="Spanish",VLOOKUP($J443,Languages!$A$1:$G$5027,3,FALSE),IF(Declaration!$I$4="German",VLOOKUP($J443,Languages!$A$1:$G$5027,4,FALSE),IF(Declaration!$I$4="Chinese",VLOOKUP($J443,Languages!$A$1:$G$5027,5,FALSE),IF(Declaration!$I$4="Japanese",VLOOKUP($J443,Languages!$A$1:$G$5027,6,FALSE),IF(Declaration!$I$4="Portugese",VLOOKUP($J443,Languages!$A$1:$G$5027,7,FALSE)))))))))</f>
        <v>Zinc</v>
      </c>
      <c r="C443" s="113" t="str">
        <f>IF(K443="","",IF(Declaration!$I$4="English",K443,IF(Declaration!$I$4="French",VLOOKUP($K443,Languages!$A$1:$G$5027,2,FALSE),IF(Declaration!$I$4="Spanish",VLOOKUP($K443,Languages!$A$1:$G$5027,3,FALSE),IF(Declaration!$I$4="German",VLOOKUP($K443,Languages!$A$1:$G$5027,4,FALSE),IF(Declaration!$I$4="Chinese",VLOOKUP($K443,Languages!$A$1:$G$5027,5,FALSE),IF(Declaration!$I$4="Japanese",VLOOKUP($K443,Languages!$A$1:$G$5027,6,FALSE),IF(Declaration!$I$4="Portugese",VLOOKUP($K443,Languages!$A$1:$G$5027,7,FALSE)))))))))</f>
        <v>Bolivia</v>
      </c>
      <c r="D443" s="224"/>
      <c r="E443" s="224"/>
      <c r="J443" s="231" t="s">
        <v>3182</v>
      </c>
      <c r="K443" s="231" t="s">
        <v>3203</v>
      </c>
      <c r="L443" t="str">
        <f t="shared" si="12"/>
        <v>Zinc</v>
      </c>
      <c r="M443" t="str">
        <f t="shared" si="13"/>
        <v>Zinc</v>
      </c>
    </row>
    <row r="444" spans="2:13" x14ac:dyDescent="0.2">
      <c r="B444" s="391" t="s">
        <v>3284</v>
      </c>
      <c r="C444" s="403"/>
      <c r="D444" s="403"/>
      <c r="E444" s="392"/>
    </row>
    <row r="445" spans="2:13" x14ac:dyDescent="0.2"/>
  </sheetData>
  <sheetProtection algorithmName="SHA-512" hashValue="l9M9ZH3fNROOvaYdG0a1DrZ+lo0w9UCSz/8TqS9jgMAiF3bscXI38ApucpfFGqPXs5hOFVvWmc+JzhlizixiGA==" saltValue="e+futpqnv6AMA4VUK1CEXg==" spinCount="100000" sheet="1" objects="1" scenarios="1"/>
  <mergeCells count="4">
    <mergeCell ref="B2:E2"/>
    <mergeCell ref="B3:E3"/>
    <mergeCell ref="B4:E4"/>
    <mergeCell ref="B444:E444"/>
  </mergeCells>
  <dataValidations count="2">
    <dataValidation type="list" allowBlank="1" showInputMessage="1" showErrorMessage="1" sqref="D6:D443" xr:uid="{0F8FCCC7-FBFD-44D7-8216-6671C1579B78}">
      <formula1>$H$11:$H$13</formula1>
    </dataValidation>
    <dataValidation type="list" allowBlank="1" showInputMessage="1" showErrorMessage="1" sqref="E6:E443" xr:uid="{FD541C6A-B6F9-4E58-95A9-2880299EA531}">
      <formula1>$H$6:$H$9</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3" id="{D7486CB9-39A0-4155-B9EC-DE4CEDBE8292}">
            <xm:f>COUNTIF(Declaration!$D$33:$D$37,$B6)=0</xm:f>
            <x14:dxf>
              <fill>
                <patternFill patternType="solid">
                  <bgColor theme="0" tint="-0.34998626667073579"/>
                </patternFill>
              </fill>
            </x14:dxf>
          </x14:cfRule>
          <xm:sqref>D6 D302:D443 E49:E443</xm:sqref>
        </x14:conditionalFormatting>
        <x14:conditionalFormatting xmlns:xm="http://schemas.microsoft.com/office/excel/2006/main">
          <x14:cfRule type="expression" priority="7" id="{08FC63B1-2A72-4752-BC4C-7304881A891E}">
            <xm:f>COUNTIF(Declaration!$D$33:$D$37,$B6)=0</xm:f>
            <x14:dxf>
              <fill>
                <patternFill patternType="solid">
                  <bgColor theme="0" tint="-0.34998626667073579"/>
                </patternFill>
              </fill>
            </x14:dxf>
          </x14:cfRule>
          <xm:sqref>E6</xm:sqref>
        </x14:conditionalFormatting>
        <x14:conditionalFormatting xmlns:xm="http://schemas.microsoft.com/office/excel/2006/main">
          <x14:cfRule type="expression" priority="4" id="{3115F7CE-39A6-4938-9447-888D2138DE03}">
            <xm:f>COUNTIF(Declaration!$D$33:$D$37,$B7)=0</xm:f>
            <x14:dxf>
              <fill>
                <patternFill patternType="solid">
                  <bgColor theme="0" tint="-0.34998626667073579"/>
                </patternFill>
              </fill>
            </x14:dxf>
          </x14:cfRule>
          <xm:sqref>D7:D295</xm:sqref>
        </x14:conditionalFormatting>
        <x14:conditionalFormatting xmlns:xm="http://schemas.microsoft.com/office/excel/2006/main">
          <x14:cfRule type="expression" priority="3" id="{6E4AD0A1-E786-49CA-9B43-260E6F62A435}">
            <xm:f>COUNTIF(Declaration!$D$33:$D$37,$B7)=0</xm:f>
            <x14:dxf>
              <fill>
                <patternFill patternType="solid">
                  <bgColor theme="0" tint="-0.34998626667073579"/>
                </patternFill>
              </fill>
            </x14:dxf>
          </x14:cfRule>
          <xm:sqref>E7:E28</xm:sqref>
        </x14:conditionalFormatting>
        <x14:conditionalFormatting xmlns:xm="http://schemas.microsoft.com/office/excel/2006/main">
          <x14:cfRule type="expression" priority="2" id="{FB62EE93-BA5B-43EA-9683-324AE8794439}">
            <xm:f>COUNTIF(Declaration!$D$33:$D$37,$B29)=0</xm:f>
            <x14:dxf>
              <fill>
                <patternFill patternType="solid">
                  <bgColor theme="0" tint="-0.34998626667073579"/>
                </patternFill>
              </fill>
            </x14:dxf>
          </x14:cfRule>
          <xm:sqref>E29:E48</xm:sqref>
        </x14:conditionalFormatting>
        <x14:conditionalFormatting xmlns:xm="http://schemas.microsoft.com/office/excel/2006/main">
          <x14:cfRule type="expression" priority="1" id="{5625CF5A-ECF9-4BA7-8AF3-0572AEB6BCCA}">
            <xm:f>COUNTIF(Declaration!$D$33:$D$37,$B296)=0</xm:f>
            <x14:dxf>
              <fill>
                <patternFill patternType="solid">
                  <bgColor theme="0" tint="-0.34998626667073579"/>
                </patternFill>
              </fill>
            </x14:dxf>
          </x14:cfRule>
          <xm:sqref>D296:D301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C14" sqref="C14"/>
    </sheetView>
  </sheetViews>
  <sheetFormatPr baseColWidth="10" defaultColWidth="0" defaultRowHeight="14" zeroHeight="1" x14ac:dyDescent="0.15"/>
  <cols>
    <col min="1" max="1" width="3.6640625" style="27" customWidth="1"/>
    <col min="2" max="2" width="52.5" style="31" bestFit="1" customWidth="1"/>
    <col min="3" max="3" width="43.6640625" style="31" customWidth="1"/>
    <col min="4" max="4" width="23.1640625" style="27" customWidth="1"/>
    <col min="5" max="16384" width="15.1640625" style="27" hidden="1"/>
  </cols>
  <sheetData>
    <row r="2" spans="2:7" s="36" customFormat="1" ht="29.75" customHeight="1" x14ac:dyDescent="0.2">
      <c r="B2" s="387"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88"/>
    </row>
    <row r="3" spans="2:7" s="24" customFormat="1" ht="36" customHeight="1" x14ac:dyDescent="0.2">
      <c r="B3" s="389"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90"/>
      <c r="D3" s="36"/>
    </row>
    <row r="4" spans="2:7" s="24" customFormat="1" ht="91.5" customHeight="1" x14ac:dyDescent="0.2">
      <c r="B4" s="389"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90"/>
      <c r="D4" s="36"/>
    </row>
    <row r="5" spans="2:7" s="24" customFormat="1" ht="40.5" customHeight="1" x14ac:dyDescent="0.2">
      <c r="B5" s="115"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16"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5"/>
      <c r="E5" s="26"/>
      <c r="F5" s="26"/>
      <c r="G5" s="26"/>
    </row>
    <row r="6" spans="2:7" ht="15" customHeight="1" x14ac:dyDescent="0.15">
      <c r="B6" s="41"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75" t="s">
        <v>1</v>
      </c>
      <c r="D6" s="92"/>
    </row>
    <row r="7" spans="2:7" ht="15" customHeight="1" x14ac:dyDescent="0.15">
      <c r="B7" s="41" t="str">
        <f>IF(Declaration!$I$4="English",Languages!A410,IF(Declaration!$I$4="French",Languages!B410,IF(Declaration!$I$4="Spanish",Languages!C410,IF(Declaration!$I$4="German",Languages!D410,IF(Declaration!$I$4="Chinese",Languages!E410,IF(Declaration!$I$4="Japanese",Languages!F410,IF(Declaration!$I$4="Portugese",Languages!G410)))))))</f>
        <v>Beijing City</v>
      </c>
      <c r="C7" s="75" t="s">
        <v>1</v>
      </c>
      <c r="D7" s="92"/>
    </row>
    <row r="8" spans="2:7" ht="15" customHeight="1" x14ac:dyDescent="0.15">
      <c r="B8" s="41"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75" t="s">
        <v>1</v>
      </c>
      <c r="D8" s="92"/>
    </row>
    <row r="9" spans="2:7" ht="15" customHeight="1" x14ac:dyDescent="0.15">
      <c r="B9" s="41"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75" t="s">
        <v>1</v>
      </c>
      <c r="D9" s="92"/>
    </row>
    <row r="10" spans="2:7" ht="15" customHeight="1" x14ac:dyDescent="0.15">
      <c r="B10" s="41"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75" t="s">
        <v>1</v>
      </c>
      <c r="D10" s="92"/>
    </row>
    <row r="11" spans="2:7" ht="15" customHeight="1" x14ac:dyDescent="0.15">
      <c r="B11" s="41"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75" t="s">
        <v>1</v>
      </c>
      <c r="D11" s="92"/>
    </row>
    <row r="12" spans="2:7" ht="15" customHeight="1" x14ac:dyDescent="0.15">
      <c r="B12" s="41"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75" t="s">
        <v>1</v>
      </c>
      <c r="D12" s="92"/>
    </row>
    <row r="13" spans="2:7" ht="15" customHeight="1" x14ac:dyDescent="0.15">
      <c r="B13" s="41"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75" t="s">
        <v>1</v>
      </c>
      <c r="D13" s="92"/>
    </row>
    <row r="14" spans="2:7" ht="15" customHeight="1" x14ac:dyDescent="0.15">
      <c r="B14" s="41"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75" t="s">
        <v>1</v>
      </c>
      <c r="D14" s="92"/>
    </row>
    <row r="15" spans="2:7" x14ac:dyDescent="0.15">
      <c r="B15" s="41"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75" t="s">
        <v>1</v>
      </c>
      <c r="D15" s="92"/>
    </row>
    <row r="16" spans="2:7" x14ac:dyDescent="0.15">
      <c r="B16" s="41"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75" t="s">
        <v>1</v>
      </c>
      <c r="D16" s="92"/>
    </row>
    <row r="17" spans="2:4" x14ac:dyDescent="0.15">
      <c r="B17" s="41"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75" t="s">
        <v>1</v>
      </c>
      <c r="D17" s="92"/>
    </row>
    <row r="18" spans="2:4" x14ac:dyDescent="0.15">
      <c r="B18" s="41"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75" t="s">
        <v>1</v>
      </c>
      <c r="D18" s="92"/>
    </row>
    <row r="19" spans="2:4" x14ac:dyDescent="0.15">
      <c r="B19" s="41"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75" t="s">
        <v>1</v>
      </c>
      <c r="D19" s="92"/>
    </row>
    <row r="20" spans="2:4" x14ac:dyDescent="0.15">
      <c r="B20" s="41"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75" t="s">
        <v>1</v>
      </c>
      <c r="D20" s="92"/>
    </row>
    <row r="21" spans="2:4" x14ac:dyDescent="0.15">
      <c r="B21" s="41"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75" t="s">
        <v>1</v>
      </c>
      <c r="D21" s="92"/>
    </row>
    <row r="22" spans="2:4" x14ac:dyDescent="0.15">
      <c r="B22" s="41"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75" t="s">
        <v>1</v>
      </c>
      <c r="D22" s="92"/>
    </row>
    <row r="23" spans="2:4" x14ac:dyDescent="0.15">
      <c r="B23" s="41"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75" t="s">
        <v>1</v>
      </c>
      <c r="D23" s="92"/>
    </row>
    <row r="24" spans="2:4" ht="15" customHeight="1" x14ac:dyDescent="0.15">
      <c r="B24" s="391" t="s">
        <v>2520</v>
      </c>
      <c r="C24" s="392"/>
      <c r="D24" s="92"/>
    </row>
    <row r="25" spans="2:4" hidden="1" x14ac:dyDescent="0.15">
      <c r="C25" s="32"/>
    </row>
    <row r="26" spans="2:4" hidden="1" x14ac:dyDescent="0.15">
      <c r="C26" s="32"/>
    </row>
    <row r="27" spans="2:4" hidden="1" x14ac:dyDescent="0.15">
      <c r="C27" s="32"/>
    </row>
    <row r="28" spans="2:4" hidden="1" x14ac:dyDescent="0.15">
      <c r="C28" s="32"/>
    </row>
    <row r="29" spans="2:4" hidden="1" x14ac:dyDescent="0.15">
      <c r="C29" s="32"/>
    </row>
    <row r="30" spans="2:4" hidden="1" x14ac:dyDescent="0.15">
      <c r="C30" s="32"/>
    </row>
    <row r="31" spans="2:4" hidden="1" x14ac:dyDescent="0.15">
      <c r="C31" s="32"/>
    </row>
    <row r="32" spans="2:4" hidden="1" x14ac:dyDescent="0.15">
      <c r="C32" s="32"/>
    </row>
    <row r="33" spans="3:3" hidden="1" x14ac:dyDescent="0.15">
      <c r="C33" s="32"/>
    </row>
    <row r="34" spans="3:3" hidden="1" x14ac:dyDescent="0.15">
      <c r="C34" s="32"/>
    </row>
    <row r="35" spans="3:3" hidden="1" x14ac:dyDescent="0.15">
      <c r="C35" s="32"/>
    </row>
    <row r="36" spans="3:3" hidden="1" x14ac:dyDescent="0.15">
      <c r="C36" s="32"/>
    </row>
    <row r="37" spans="3:3" hidden="1" x14ac:dyDescent="0.15">
      <c r="C37" s="32"/>
    </row>
    <row r="38" spans="3:3" hidden="1" x14ac:dyDescent="0.15">
      <c r="C38" s="32"/>
    </row>
    <row r="39" spans="3:3" hidden="1" x14ac:dyDescent="0.15">
      <c r="C39" s="32"/>
    </row>
    <row r="40" spans="3:3" hidden="1" x14ac:dyDescent="0.15">
      <c r="C40" s="32"/>
    </row>
    <row r="41" spans="3:3" hidden="1" x14ac:dyDescent="0.15">
      <c r="C41" s="32"/>
    </row>
    <row r="42" spans="3:3" hidden="1" x14ac:dyDescent="0.15">
      <c r="C42" s="32"/>
    </row>
    <row r="43" spans="3:3" hidden="1" x14ac:dyDescent="0.15">
      <c r="C43" s="32"/>
    </row>
    <row r="44" spans="3:3" hidden="1" x14ac:dyDescent="0.15">
      <c r="C44" s="32"/>
    </row>
    <row r="45" spans="3:3" hidden="1" x14ac:dyDescent="0.15">
      <c r="C45" s="32"/>
    </row>
    <row r="46" spans="3:3" hidden="1" x14ac:dyDescent="0.15">
      <c r="C46" s="32"/>
    </row>
    <row r="47" spans="3:3" hidden="1" x14ac:dyDescent="0.15">
      <c r="C47" s="32"/>
    </row>
    <row r="48" spans="3:3" hidden="1" x14ac:dyDescent="0.15">
      <c r="C48" s="32"/>
    </row>
    <row r="49" spans="3:3" hidden="1" x14ac:dyDescent="0.15">
      <c r="C49" s="32"/>
    </row>
    <row r="50" spans="3:3" hidden="1" x14ac:dyDescent="0.15">
      <c r="C50" s="32"/>
    </row>
    <row r="51" spans="3:3" hidden="1" x14ac:dyDescent="0.15">
      <c r="C51" s="32"/>
    </row>
    <row r="52" spans="3:3" hidden="1" x14ac:dyDescent="0.15">
      <c r="C52" s="32"/>
    </row>
    <row r="53" spans="3:3" hidden="1" x14ac:dyDescent="0.15">
      <c r="C53" s="32"/>
    </row>
    <row r="54" spans="3:3" hidden="1" x14ac:dyDescent="0.15">
      <c r="C54" s="32"/>
    </row>
    <row r="55" spans="3:3" hidden="1" x14ac:dyDescent="0.15">
      <c r="C55" s="32"/>
    </row>
    <row r="56" spans="3:3" hidden="1" x14ac:dyDescent="0.15">
      <c r="C56" s="32"/>
    </row>
    <row r="57" spans="3:3" hidden="1" x14ac:dyDescent="0.15">
      <c r="C57" s="32"/>
    </row>
    <row r="58" spans="3:3" hidden="1" x14ac:dyDescent="0.15">
      <c r="C58" s="32"/>
    </row>
    <row r="59" spans="3:3" hidden="1" x14ac:dyDescent="0.15">
      <c r="C59" s="32"/>
    </row>
    <row r="60" spans="3:3" hidden="1" x14ac:dyDescent="0.15">
      <c r="C60" s="32"/>
    </row>
    <row r="61" spans="3:3" hidden="1" x14ac:dyDescent="0.15">
      <c r="C61" s="32"/>
    </row>
    <row r="62" spans="3:3" hidden="1" x14ac:dyDescent="0.15">
      <c r="C62" s="32"/>
    </row>
    <row r="63" spans="3:3" hidden="1" x14ac:dyDescent="0.15">
      <c r="C63" s="32"/>
    </row>
    <row r="64" spans="3:3" hidden="1" x14ac:dyDescent="0.15">
      <c r="C64" s="32"/>
    </row>
    <row r="65" spans="3:3" hidden="1" x14ac:dyDescent="0.15">
      <c r="C65" s="32"/>
    </row>
    <row r="66" spans="3:3" hidden="1" x14ac:dyDescent="0.15">
      <c r="C66" s="32"/>
    </row>
    <row r="67" spans="3:3" hidden="1" x14ac:dyDescent="0.15">
      <c r="C67" s="32"/>
    </row>
    <row r="68" spans="3:3" hidden="1" x14ac:dyDescent="0.15">
      <c r="C68" s="32"/>
    </row>
    <row r="69" spans="3:3" hidden="1" x14ac:dyDescent="0.15">
      <c r="C69" s="32"/>
    </row>
    <row r="70" spans="3:3" hidden="1" x14ac:dyDescent="0.15">
      <c r="C70" s="32"/>
    </row>
    <row r="71" spans="3:3" hidden="1" x14ac:dyDescent="0.15">
      <c r="C71" s="32"/>
    </row>
    <row r="72" spans="3:3" hidden="1" x14ac:dyDescent="0.15">
      <c r="C72" s="32"/>
    </row>
    <row r="73" spans="3:3" hidden="1" x14ac:dyDescent="0.15">
      <c r="C73" s="32"/>
    </row>
    <row r="74" spans="3:3" hidden="1" x14ac:dyDescent="0.15">
      <c r="C74" s="32"/>
    </row>
    <row r="75" spans="3:3" hidden="1" x14ac:dyDescent="0.15">
      <c r="C75" s="32"/>
    </row>
    <row r="76" spans="3:3" hidden="1" x14ac:dyDescent="0.15">
      <c r="C76" s="32"/>
    </row>
    <row r="77" spans="3:3" hidden="1" x14ac:dyDescent="0.15">
      <c r="C77" s="32"/>
    </row>
    <row r="78" spans="3:3" hidden="1" x14ac:dyDescent="0.15">
      <c r="C78" s="32"/>
    </row>
    <row r="79" spans="3:3" hidden="1" x14ac:dyDescent="0.15">
      <c r="C79" s="32"/>
    </row>
    <row r="80" spans="3:3" hidden="1" x14ac:dyDescent="0.15">
      <c r="C80" s="32"/>
    </row>
    <row r="81" spans="3:3" hidden="1" x14ac:dyDescent="0.15">
      <c r="C81" s="32"/>
    </row>
    <row r="82" spans="3:3" hidden="1" x14ac:dyDescent="0.15">
      <c r="C82" s="32"/>
    </row>
    <row r="83" spans="3:3" hidden="1" x14ac:dyDescent="0.15">
      <c r="C83" s="32"/>
    </row>
    <row r="84" spans="3:3" hidden="1" x14ac:dyDescent="0.15">
      <c r="C84" s="32"/>
    </row>
    <row r="85" spans="3:3" hidden="1" x14ac:dyDescent="0.15">
      <c r="C85" s="32"/>
    </row>
    <row r="86" spans="3:3" hidden="1" x14ac:dyDescent="0.15">
      <c r="C86" s="32"/>
    </row>
    <row r="87" spans="3:3" hidden="1" x14ac:dyDescent="0.15">
      <c r="C87" s="32"/>
    </row>
    <row r="88" spans="3:3" hidden="1" x14ac:dyDescent="0.15">
      <c r="C88" s="32"/>
    </row>
    <row r="89" spans="3:3" hidden="1" x14ac:dyDescent="0.15">
      <c r="C89" s="32"/>
    </row>
    <row r="90" spans="3:3" hidden="1" x14ac:dyDescent="0.15">
      <c r="C90" s="32"/>
    </row>
    <row r="91" spans="3:3" hidden="1" x14ac:dyDescent="0.15">
      <c r="C91" s="32"/>
    </row>
    <row r="92" spans="3:3" hidden="1" x14ac:dyDescent="0.15">
      <c r="C92" s="32"/>
    </row>
    <row r="93" spans="3:3" hidden="1" x14ac:dyDescent="0.15">
      <c r="C93" s="32"/>
    </row>
    <row r="94" spans="3:3" hidden="1" x14ac:dyDescent="0.15">
      <c r="C94" s="32"/>
    </row>
    <row r="95" spans="3:3" hidden="1" x14ac:dyDescent="0.15">
      <c r="C95" s="32"/>
    </row>
    <row r="96" spans="3:3" hidden="1" x14ac:dyDescent="0.15">
      <c r="C96" s="32"/>
    </row>
    <row r="97" spans="3:3" hidden="1" x14ac:dyDescent="0.15">
      <c r="C97" s="32"/>
    </row>
    <row r="98" spans="3:3" hidden="1" x14ac:dyDescent="0.15">
      <c r="C98" s="32"/>
    </row>
    <row r="99" spans="3:3" hidden="1" x14ac:dyDescent="0.15">
      <c r="C99" s="32"/>
    </row>
    <row r="100" spans="3:3" hidden="1" x14ac:dyDescent="0.15">
      <c r="C100" s="32"/>
    </row>
    <row r="101" spans="3:3" hidden="1" x14ac:dyDescent="0.15">
      <c r="C101" s="32"/>
    </row>
    <row r="102" spans="3:3" hidden="1" x14ac:dyDescent="0.15">
      <c r="C102" s="32"/>
    </row>
    <row r="103" spans="3:3" hidden="1" x14ac:dyDescent="0.15">
      <c r="C103" s="32"/>
    </row>
    <row r="104" spans="3:3" hidden="1" x14ac:dyDescent="0.15">
      <c r="C104" s="32"/>
    </row>
    <row r="105" spans="3:3" hidden="1" x14ac:dyDescent="0.15">
      <c r="C105" s="32"/>
    </row>
    <row r="106" spans="3:3" hidden="1" x14ac:dyDescent="0.15">
      <c r="C106" s="32"/>
    </row>
    <row r="107" spans="3:3" hidden="1" x14ac:dyDescent="0.15">
      <c r="C107" s="32"/>
    </row>
    <row r="108" spans="3:3" hidden="1" x14ac:dyDescent="0.15">
      <c r="C108" s="32"/>
    </row>
    <row r="109" spans="3:3" hidden="1" x14ac:dyDescent="0.15">
      <c r="C109" s="32"/>
    </row>
    <row r="110" spans="3:3" hidden="1" x14ac:dyDescent="0.15">
      <c r="C110" s="32"/>
    </row>
    <row r="111" spans="3:3" hidden="1" x14ac:dyDescent="0.15">
      <c r="C111" s="32"/>
    </row>
    <row r="112" spans="3:3" hidden="1" x14ac:dyDescent="0.15">
      <c r="C112" s="32"/>
    </row>
    <row r="113" spans="3:3" hidden="1" x14ac:dyDescent="0.15">
      <c r="C113" s="32"/>
    </row>
    <row r="114" spans="3:3" hidden="1" x14ac:dyDescent="0.15">
      <c r="C114" s="32"/>
    </row>
    <row r="115" spans="3:3" hidden="1" x14ac:dyDescent="0.15">
      <c r="C115" s="32"/>
    </row>
    <row r="116" spans="3:3" hidden="1" x14ac:dyDescent="0.15">
      <c r="C116" s="32"/>
    </row>
    <row r="117" spans="3:3" hidden="1" x14ac:dyDescent="0.15">
      <c r="C117" s="32"/>
    </row>
    <row r="118" spans="3:3" hidden="1" x14ac:dyDescent="0.15">
      <c r="C118" s="32"/>
    </row>
    <row r="119" spans="3:3" hidden="1" x14ac:dyDescent="0.15">
      <c r="C119" s="32"/>
    </row>
    <row r="120" spans="3:3" hidden="1" x14ac:dyDescent="0.15">
      <c r="C120" s="32"/>
    </row>
    <row r="121" spans="3:3" hidden="1" x14ac:dyDescent="0.15">
      <c r="C121" s="32"/>
    </row>
    <row r="122" spans="3:3" hidden="1" x14ac:dyDescent="0.15">
      <c r="C122" s="32"/>
    </row>
    <row r="123" spans="3:3" hidden="1" x14ac:dyDescent="0.15">
      <c r="C123" s="32"/>
    </row>
    <row r="124" spans="3:3" hidden="1" x14ac:dyDescent="0.15">
      <c r="C124" s="32"/>
    </row>
    <row r="125" spans="3:3" hidden="1" x14ac:dyDescent="0.15">
      <c r="C125" s="32"/>
    </row>
    <row r="126" spans="3:3" hidden="1" x14ac:dyDescent="0.15">
      <c r="C126" s="32"/>
    </row>
    <row r="127" spans="3:3" hidden="1" x14ac:dyDescent="0.15">
      <c r="C127" s="32"/>
    </row>
    <row r="128" spans="3:3" hidden="1" x14ac:dyDescent="0.15">
      <c r="C128" s="32"/>
    </row>
    <row r="129" spans="3:3" hidden="1" x14ac:dyDescent="0.15">
      <c r="C129" s="32"/>
    </row>
    <row r="130" spans="3:3" hidden="1" x14ac:dyDescent="0.15">
      <c r="C130" s="32"/>
    </row>
    <row r="131" spans="3:3" hidden="1" x14ac:dyDescent="0.15">
      <c r="C131" s="32"/>
    </row>
    <row r="132" spans="3:3" hidden="1" x14ac:dyDescent="0.15">
      <c r="C132" s="32"/>
    </row>
    <row r="133" spans="3:3" hidden="1" x14ac:dyDescent="0.15">
      <c r="C133" s="32"/>
    </row>
    <row r="134" spans="3:3" hidden="1" x14ac:dyDescent="0.15">
      <c r="C134" s="32"/>
    </row>
    <row r="135" spans="3:3" hidden="1" x14ac:dyDescent="0.15">
      <c r="C135" s="32"/>
    </row>
    <row r="136" spans="3:3" hidden="1" x14ac:dyDescent="0.15">
      <c r="C136" s="32"/>
    </row>
    <row r="137" spans="3:3" hidden="1" x14ac:dyDescent="0.15">
      <c r="C137" s="32"/>
    </row>
    <row r="138" spans="3:3" hidden="1" x14ac:dyDescent="0.15">
      <c r="C138" s="32"/>
    </row>
    <row r="139" spans="3:3" hidden="1" x14ac:dyDescent="0.15">
      <c r="C139" s="32"/>
    </row>
    <row r="140" spans="3:3" hidden="1" x14ac:dyDescent="0.15">
      <c r="C140" s="32"/>
    </row>
    <row r="141" spans="3:3" hidden="1" x14ac:dyDescent="0.15">
      <c r="C141" s="32"/>
    </row>
    <row r="142" spans="3:3" hidden="1" x14ac:dyDescent="0.15">
      <c r="C142" s="32"/>
    </row>
    <row r="143" spans="3:3" hidden="1" x14ac:dyDescent="0.15">
      <c r="C143" s="32"/>
    </row>
    <row r="144" spans="3:3" hidden="1" x14ac:dyDescent="0.15">
      <c r="C144" s="32"/>
    </row>
    <row r="145" spans="3:3" hidden="1" x14ac:dyDescent="0.15">
      <c r="C145" s="32"/>
    </row>
    <row r="146" spans="3:3" hidden="1" x14ac:dyDescent="0.15">
      <c r="C146" s="32"/>
    </row>
    <row r="147" spans="3:3" hidden="1" x14ac:dyDescent="0.15">
      <c r="C147" s="32"/>
    </row>
    <row r="148" spans="3:3" hidden="1" x14ac:dyDescent="0.15">
      <c r="C148" s="32"/>
    </row>
    <row r="149" spans="3:3" hidden="1" x14ac:dyDescent="0.15">
      <c r="C149" s="32"/>
    </row>
    <row r="150" spans="3:3" hidden="1" x14ac:dyDescent="0.15">
      <c r="C150" s="32"/>
    </row>
    <row r="151" spans="3:3" hidden="1" x14ac:dyDescent="0.15">
      <c r="C151" s="32"/>
    </row>
    <row r="152" spans="3:3" hidden="1" x14ac:dyDescent="0.15">
      <c r="C152" s="32"/>
    </row>
    <row r="153" spans="3:3" hidden="1" x14ac:dyDescent="0.15">
      <c r="C153" s="32"/>
    </row>
    <row r="154" spans="3:3" hidden="1" x14ac:dyDescent="0.15">
      <c r="C154" s="32"/>
    </row>
    <row r="155" spans="3:3" hidden="1" x14ac:dyDescent="0.15">
      <c r="C155" s="32"/>
    </row>
    <row r="156" spans="3:3" hidden="1" x14ac:dyDescent="0.15">
      <c r="C156" s="32"/>
    </row>
    <row r="157" spans="3:3" hidden="1" x14ac:dyDescent="0.15">
      <c r="C157" s="32"/>
    </row>
    <row r="158" spans="3:3" hidden="1" x14ac:dyDescent="0.15">
      <c r="C158" s="32"/>
    </row>
    <row r="159" spans="3:3" hidden="1" x14ac:dyDescent="0.15">
      <c r="C159" s="32"/>
    </row>
    <row r="160" spans="3:3" hidden="1" x14ac:dyDescent="0.15">
      <c r="C160" s="32"/>
    </row>
    <row r="161" spans="3:3" hidden="1" x14ac:dyDescent="0.15">
      <c r="C161" s="32"/>
    </row>
    <row r="162" spans="3:3" hidden="1" x14ac:dyDescent="0.15">
      <c r="C162" s="32"/>
    </row>
    <row r="163" spans="3:3" hidden="1" x14ac:dyDescent="0.15">
      <c r="C163" s="32"/>
    </row>
    <row r="164" spans="3:3" hidden="1" x14ac:dyDescent="0.15">
      <c r="C164" s="32"/>
    </row>
    <row r="165" spans="3:3" hidden="1" x14ac:dyDescent="0.15">
      <c r="C165" s="32"/>
    </row>
    <row r="166" spans="3:3" hidden="1" x14ac:dyDescent="0.15">
      <c r="C166" s="32"/>
    </row>
    <row r="167" spans="3:3" hidden="1" x14ac:dyDescent="0.15">
      <c r="C167" s="32"/>
    </row>
    <row r="168" spans="3:3" hidden="1" x14ac:dyDescent="0.15">
      <c r="C168" s="32"/>
    </row>
    <row r="169" spans="3:3" hidden="1" x14ac:dyDescent="0.15">
      <c r="C169" s="32"/>
    </row>
    <row r="170" spans="3:3" hidden="1" x14ac:dyDescent="0.15">
      <c r="C170" s="32"/>
    </row>
    <row r="171" spans="3:3" hidden="1" x14ac:dyDescent="0.15">
      <c r="C171" s="32"/>
    </row>
    <row r="172" spans="3:3" hidden="1" x14ac:dyDescent="0.15">
      <c r="C172" s="32"/>
    </row>
    <row r="173" spans="3:3" hidden="1" x14ac:dyDescent="0.15">
      <c r="C173" s="32"/>
    </row>
    <row r="174" spans="3:3" hidden="1" x14ac:dyDescent="0.15">
      <c r="C174" s="32"/>
    </row>
    <row r="175" spans="3:3" hidden="1" x14ac:dyDescent="0.15">
      <c r="C175" s="32"/>
    </row>
    <row r="176" spans="3:3" hidden="1" x14ac:dyDescent="0.15">
      <c r="C176" s="32"/>
    </row>
    <row r="177" spans="3:3" hidden="1" x14ac:dyDescent="0.15">
      <c r="C177" s="32"/>
    </row>
    <row r="178" spans="3:3" hidden="1" x14ac:dyDescent="0.15">
      <c r="C178" s="32"/>
    </row>
    <row r="179" spans="3:3" hidden="1" x14ac:dyDescent="0.15">
      <c r="C179" s="32"/>
    </row>
    <row r="180" spans="3:3" hidden="1" x14ac:dyDescent="0.15">
      <c r="C180" s="32"/>
    </row>
    <row r="181" spans="3:3" hidden="1" x14ac:dyDescent="0.15">
      <c r="C181" s="32"/>
    </row>
    <row r="182" spans="3:3" hidden="1" x14ac:dyDescent="0.15">
      <c r="C182" s="32"/>
    </row>
    <row r="183" spans="3:3" hidden="1" x14ac:dyDescent="0.15">
      <c r="C183" s="32"/>
    </row>
    <row r="184" spans="3:3" hidden="1" x14ac:dyDescent="0.15">
      <c r="C184" s="32"/>
    </row>
    <row r="185" spans="3:3" hidden="1" x14ac:dyDescent="0.15">
      <c r="C185" s="32"/>
    </row>
    <row r="186" spans="3:3" hidden="1" x14ac:dyDescent="0.15">
      <c r="C186" s="32"/>
    </row>
    <row r="187" spans="3:3" hidden="1" x14ac:dyDescent="0.15">
      <c r="C187" s="32"/>
    </row>
    <row r="188" spans="3:3" hidden="1" x14ac:dyDescent="0.15">
      <c r="C188" s="32"/>
    </row>
    <row r="189" spans="3:3" hidden="1" x14ac:dyDescent="0.15">
      <c r="C189" s="32"/>
    </row>
    <row r="190" spans="3:3" hidden="1" x14ac:dyDescent="0.15">
      <c r="C190" s="32"/>
    </row>
    <row r="191" spans="3:3" hidden="1" x14ac:dyDescent="0.15">
      <c r="C191" s="32"/>
    </row>
    <row r="192" spans="3:3" hidden="1" x14ac:dyDescent="0.15">
      <c r="C192" s="32"/>
    </row>
    <row r="193" spans="3:3" hidden="1" x14ac:dyDescent="0.15">
      <c r="C193" s="32"/>
    </row>
    <row r="194" spans="3:3" hidden="1" x14ac:dyDescent="0.15">
      <c r="C194" s="32"/>
    </row>
    <row r="195" spans="3:3" hidden="1" x14ac:dyDescent="0.15">
      <c r="C195" s="32"/>
    </row>
    <row r="196" spans="3:3" hidden="1" x14ac:dyDescent="0.15">
      <c r="C196" s="32"/>
    </row>
    <row r="197" spans="3:3" hidden="1" x14ac:dyDescent="0.15">
      <c r="C197" s="32"/>
    </row>
    <row r="198" spans="3:3" hidden="1" x14ac:dyDescent="0.15">
      <c r="C198" s="32"/>
    </row>
    <row r="199" spans="3:3" hidden="1" x14ac:dyDescent="0.15">
      <c r="C199" s="32"/>
    </row>
    <row r="200" spans="3:3" hidden="1" x14ac:dyDescent="0.15">
      <c r="C200" s="32"/>
    </row>
    <row r="201" spans="3:3" hidden="1" x14ac:dyDescent="0.15">
      <c r="C201" s="32"/>
    </row>
    <row r="202" spans="3:3" hidden="1" x14ac:dyDescent="0.15">
      <c r="C202" s="32"/>
    </row>
    <row r="203" spans="3:3" hidden="1" x14ac:dyDescent="0.15">
      <c r="C203" s="32"/>
    </row>
    <row r="204" spans="3:3" hidden="1" x14ac:dyDescent="0.15">
      <c r="C204" s="32"/>
    </row>
    <row r="205" spans="3:3" hidden="1" x14ac:dyDescent="0.15">
      <c r="C205" s="32"/>
    </row>
    <row r="206" spans="3:3" hidden="1" x14ac:dyDescent="0.15">
      <c r="C206" s="32"/>
    </row>
    <row r="207" spans="3:3" hidden="1" x14ac:dyDescent="0.15">
      <c r="C207" s="32"/>
    </row>
    <row r="208" spans="3:3" hidden="1" x14ac:dyDescent="0.15">
      <c r="C208" s="32"/>
    </row>
    <row r="209" spans="3:3" hidden="1" x14ac:dyDescent="0.15">
      <c r="C209" s="32"/>
    </row>
    <row r="210" spans="3:3" hidden="1" x14ac:dyDescent="0.15">
      <c r="C210" s="32"/>
    </row>
    <row r="211" spans="3:3" hidden="1" x14ac:dyDescent="0.15">
      <c r="C211" s="32"/>
    </row>
    <row r="212" spans="3:3" hidden="1" x14ac:dyDescent="0.15">
      <c r="C212" s="32"/>
    </row>
    <row r="213" spans="3:3" hidden="1" x14ac:dyDescent="0.15">
      <c r="C213" s="32"/>
    </row>
    <row r="214" spans="3:3" hidden="1" x14ac:dyDescent="0.15">
      <c r="C214" s="32"/>
    </row>
    <row r="215" spans="3:3" hidden="1" x14ac:dyDescent="0.15">
      <c r="C215" s="32"/>
    </row>
    <row r="216" spans="3:3" hidden="1" x14ac:dyDescent="0.15">
      <c r="C216" s="32"/>
    </row>
    <row r="217" spans="3:3" hidden="1" x14ac:dyDescent="0.15">
      <c r="C217" s="32"/>
    </row>
    <row r="218" spans="3:3" hidden="1" x14ac:dyDescent="0.15">
      <c r="C218" s="32"/>
    </row>
    <row r="219" spans="3:3" hidden="1" x14ac:dyDescent="0.15">
      <c r="C219" s="32"/>
    </row>
    <row r="220" spans="3:3" hidden="1" x14ac:dyDescent="0.15">
      <c r="C220" s="32"/>
    </row>
    <row r="221" spans="3:3" hidden="1" x14ac:dyDescent="0.15">
      <c r="C221" s="32"/>
    </row>
    <row r="222" spans="3:3" hidden="1" x14ac:dyDescent="0.15">
      <c r="C222" s="32"/>
    </row>
    <row r="223" spans="3:3" hidden="1" x14ac:dyDescent="0.15">
      <c r="C223" s="32"/>
    </row>
    <row r="224" spans="3:3" hidden="1" x14ac:dyDescent="0.15">
      <c r="C224" s="32"/>
    </row>
    <row r="225" spans="3:3" hidden="1" x14ac:dyDescent="0.15">
      <c r="C225" s="32"/>
    </row>
    <row r="226" spans="3:3" hidden="1" x14ac:dyDescent="0.15">
      <c r="C226" s="32"/>
    </row>
    <row r="227" spans="3:3" hidden="1" x14ac:dyDescent="0.15">
      <c r="C227" s="32"/>
    </row>
    <row r="228" spans="3:3" hidden="1" x14ac:dyDescent="0.15">
      <c r="C228" s="32"/>
    </row>
    <row r="229" spans="3:3" hidden="1" x14ac:dyDescent="0.15">
      <c r="C229" s="32"/>
    </row>
    <row r="230" spans="3:3" hidden="1" x14ac:dyDescent="0.15">
      <c r="C230" s="32"/>
    </row>
    <row r="231" spans="3:3" hidden="1" x14ac:dyDescent="0.15">
      <c r="C231" s="32"/>
    </row>
    <row r="232" spans="3:3" hidden="1" x14ac:dyDescent="0.15">
      <c r="C232" s="32"/>
    </row>
    <row r="233" spans="3:3" hidden="1" x14ac:dyDescent="0.15">
      <c r="C233" s="32"/>
    </row>
    <row r="234" spans="3:3" hidden="1" x14ac:dyDescent="0.15">
      <c r="C234" s="32"/>
    </row>
    <row r="235" spans="3:3" hidden="1" x14ac:dyDescent="0.15">
      <c r="C235" s="32"/>
    </row>
    <row r="236" spans="3:3" hidden="1" x14ac:dyDescent="0.15">
      <c r="C236" s="32"/>
    </row>
    <row r="237" spans="3:3" hidden="1" x14ac:dyDescent="0.15">
      <c r="C237" s="32"/>
    </row>
    <row r="238" spans="3:3" hidden="1" x14ac:dyDescent="0.15">
      <c r="C238" s="32"/>
    </row>
    <row r="239" spans="3:3" hidden="1" x14ac:dyDescent="0.15">
      <c r="C239" s="32"/>
    </row>
    <row r="240" spans="3:3" hidden="1" x14ac:dyDescent="0.15">
      <c r="C240" s="32"/>
    </row>
    <row r="241" spans="3:3" hidden="1" x14ac:dyDescent="0.15">
      <c r="C241" s="32"/>
    </row>
    <row r="242" spans="3:3" hidden="1" x14ac:dyDescent="0.15">
      <c r="C242" s="32"/>
    </row>
    <row r="243" spans="3:3" hidden="1" x14ac:dyDescent="0.15">
      <c r="C243" s="32"/>
    </row>
    <row r="244" spans="3:3" hidden="1" x14ac:dyDescent="0.15">
      <c r="C244" s="32"/>
    </row>
    <row r="245" spans="3:3" hidden="1" x14ac:dyDescent="0.15">
      <c r="C245" s="32"/>
    </row>
    <row r="246" spans="3:3" hidden="1" x14ac:dyDescent="0.15">
      <c r="C246" s="32"/>
    </row>
    <row r="247" spans="3:3" hidden="1" x14ac:dyDescent="0.15">
      <c r="C247" s="32"/>
    </row>
    <row r="248" spans="3:3" hidden="1" x14ac:dyDescent="0.15">
      <c r="C248" s="32"/>
    </row>
    <row r="249" spans="3:3" hidden="1" x14ac:dyDescent="0.15">
      <c r="C249" s="32"/>
    </row>
    <row r="250" spans="3:3" hidden="1" x14ac:dyDescent="0.15">
      <c r="C250" s="32"/>
    </row>
    <row r="251" spans="3:3" hidden="1" x14ac:dyDescent="0.15">
      <c r="C251" s="32"/>
    </row>
    <row r="252" spans="3:3" hidden="1" x14ac:dyDescent="0.15">
      <c r="C252" s="32"/>
    </row>
    <row r="253" spans="3:3" hidden="1" x14ac:dyDescent="0.15">
      <c r="C253" s="32"/>
    </row>
    <row r="254" spans="3:3" hidden="1" x14ac:dyDescent="0.15">
      <c r="C254" s="32"/>
    </row>
    <row r="255" spans="3:3" hidden="1" x14ac:dyDescent="0.15">
      <c r="C255" s="32"/>
    </row>
    <row r="256" spans="3:3" hidden="1" x14ac:dyDescent="0.15">
      <c r="C256" s="32"/>
    </row>
    <row r="257" spans="3:3" hidden="1" x14ac:dyDescent="0.15">
      <c r="C257" s="32"/>
    </row>
    <row r="258" spans="3:3" hidden="1" x14ac:dyDescent="0.15">
      <c r="C258" s="32"/>
    </row>
    <row r="259" spans="3:3" hidden="1" x14ac:dyDescent="0.15">
      <c r="C259" s="32"/>
    </row>
    <row r="260" spans="3:3" hidden="1" x14ac:dyDescent="0.15">
      <c r="C260" s="32"/>
    </row>
    <row r="261" spans="3:3" hidden="1" x14ac:dyDescent="0.15">
      <c r="C261" s="32"/>
    </row>
    <row r="262" spans="3:3" hidden="1" x14ac:dyDescent="0.15">
      <c r="C262" s="32"/>
    </row>
    <row r="263" spans="3:3" hidden="1" x14ac:dyDescent="0.15">
      <c r="C263" s="32"/>
    </row>
    <row r="264" spans="3:3" hidden="1" x14ac:dyDescent="0.15">
      <c r="C264" s="32"/>
    </row>
    <row r="265" spans="3:3" hidden="1" x14ac:dyDescent="0.15">
      <c r="C265" s="32"/>
    </row>
    <row r="266" spans="3:3" hidden="1" x14ac:dyDescent="0.15">
      <c r="C266" s="32"/>
    </row>
    <row r="267" spans="3:3" hidden="1" x14ac:dyDescent="0.15">
      <c r="C267" s="32"/>
    </row>
    <row r="268" spans="3:3" hidden="1" x14ac:dyDescent="0.15">
      <c r="C268" s="32"/>
    </row>
    <row r="269" spans="3:3" hidden="1" x14ac:dyDescent="0.15">
      <c r="C269" s="32"/>
    </row>
    <row r="270" spans="3:3" hidden="1" x14ac:dyDescent="0.15">
      <c r="C270" s="32"/>
    </row>
    <row r="271" spans="3:3" hidden="1" x14ac:dyDescent="0.15">
      <c r="C271" s="32"/>
    </row>
    <row r="272" spans="3:3" hidden="1" x14ac:dyDescent="0.15">
      <c r="C272" s="32"/>
    </row>
    <row r="273" spans="3:3" hidden="1" x14ac:dyDescent="0.15">
      <c r="C273" s="32"/>
    </row>
    <row r="274" spans="3:3" hidden="1" x14ac:dyDescent="0.15">
      <c r="C274" s="32"/>
    </row>
    <row r="275" spans="3:3" hidden="1" x14ac:dyDescent="0.15">
      <c r="C275" s="32"/>
    </row>
    <row r="276" spans="3:3" hidden="1" x14ac:dyDescent="0.15">
      <c r="C276" s="32"/>
    </row>
    <row r="277" spans="3:3" hidden="1" x14ac:dyDescent="0.15">
      <c r="C277" s="32"/>
    </row>
    <row r="278" spans="3:3" hidden="1" x14ac:dyDescent="0.15">
      <c r="C278" s="32"/>
    </row>
    <row r="279" spans="3:3" hidden="1" x14ac:dyDescent="0.15">
      <c r="C279" s="32"/>
    </row>
    <row r="280" spans="3:3" hidden="1" x14ac:dyDescent="0.15">
      <c r="C280" s="32"/>
    </row>
    <row r="281" spans="3:3" hidden="1" x14ac:dyDescent="0.15">
      <c r="C281" s="32"/>
    </row>
    <row r="282" spans="3:3" hidden="1" x14ac:dyDescent="0.15">
      <c r="C282" s="32"/>
    </row>
    <row r="283" spans="3:3" hidden="1" x14ac:dyDescent="0.15">
      <c r="C283" s="32"/>
    </row>
    <row r="284" spans="3:3" hidden="1" x14ac:dyDescent="0.15">
      <c r="C284" s="32"/>
    </row>
    <row r="285" spans="3:3" hidden="1" x14ac:dyDescent="0.15">
      <c r="C285" s="32"/>
    </row>
    <row r="286" spans="3:3" hidden="1" x14ac:dyDescent="0.15">
      <c r="C286" s="32"/>
    </row>
    <row r="287" spans="3:3" hidden="1" x14ac:dyDescent="0.15">
      <c r="C287" s="32"/>
    </row>
    <row r="288" spans="3:3" hidden="1" x14ac:dyDescent="0.15">
      <c r="C288" s="32"/>
    </row>
    <row r="289" spans="3:3" hidden="1" x14ac:dyDescent="0.15">
      <c r="C289" s="32"/>
    </row>
    <row r="290" spans="3:3" hidden="1" x14ac:dyDescent="0.15">
      <c r="C290" s="32"/>
    </row>
    <row r="291" spans="3:3" hidden="1" x14ac:dyDescent="0.15">
      <c r="C291" s="32"/>
    </row>
    <row r="292" spans="3:3" hidden="1" x14ac:dyDescent="0.15">
      <c r="C292" s="32"/>
    </row>
    <row r="293" spans="3:3" hidden="1" x14ac:dyDescent="0.15">
      <c r="C293" s="32"/>
    </row>
    <row r="294" spans="3:3" hidden="1" x14ac:dyDescent="0.15">
      <c r="C294" s="32"/>
    </row>
    <row r="295" spans="3:3" hidden="1" x14ac:dyDescent="0.15">
      <c r="C295" s="32"/>
    </row>
    <row r="296" spans="3:3" hidden="1" x14ac:dyDescent="0.15">
      <c r="C296" s="32"/>
    </row>
    <row r="297" spans="3:3" hidden="1" x14ac:dyDescent="0.15">
      <c r="C297" s="32"/>
    </row>
    <row r="298" spans="3:3" hidden="1" x14ac:dyDescent="0.15">
      <c r="C298" s="32"/>
    </row>
    <row r="299" spans="3:3" hidden="1" x14ac:dyDescent="0.15">
      <c r="C299" s="32"/>
    </row>
    <row r="300" spans="3:3" hidden="1" x14ac:dyDescent="0.15">
      <c r="C300" s="32"/>
    </row>
    <row r="301" spans="3:3" hidden="1" x14ac:dyDescent="0.15">
      <c r="C301" s="32"/>
    </row>
    <row r="302" spans="3:3" hidden="1" x14ac:dyDescent="0.15">
      <c r="C302" s="32"/>
    </row>
    <row r="303" spans="3:3" hidden="1" x14ac:dyDescent="0.15">
      <c r="C303" s="32"/>
    </row>
    <row r="304" spans="3:3" hidden="1" x14ac:dyDescent="0.15">
      <c r="C304" s="32"/>
    </row>
    <row r="305" spans="3:3" hidden="1" x14ac:dyDescent="0.15">
      <c r="C305" s="32"/>
    </row>
    <row r="306" spans="3:3" hidden="1" x14ac:dyDescent="0.15">
      <c r="C306" s="32"/>
    </row>
    <row r="307" spans="3:3" hidden="1" x14ac:dyDescent="0.15">
      <c r="C307" s="32"/>
    </row>
    <row r="308" spans="3:3" hidden="1" x14ac:dyDescent="0.15">
      <c r="C308" s="32"/>
    </row>
    <row r="309" spans="3:3" hidden="1" x14ac:dyDescent="0.15">
      <c r="C309" s="32"/>
    </row>
    <row r="310" spans="3:3" hidden="1" x14ac:dyDescent="0.15">
      <c r="C310" s="32"/>
    </row>
    <row r="311" spans="3:3" hidden="1" x14ac:dyDescent="0.15">
      <c r="C311" s="32"/>
    </row>
    <row r="312" spans="3:3" hidden="1" x14ac:dyDescent="0.15">
      <c r="C312" s="32"/>
    </row>
    <row r="313" spans="3:3" hidden="1" x14ac:dyDescent="0.15">
      <c r="C313" s="32"/>
    </row>
    <row r="314" spans="3:3" hidden="1" x14ac:dyDescent="0.15">
      <c r="C314" s="32"/>
    </row>
    <row r="315" spans="3:3" hidden="1" x14ac:dyDescent="0.15">
      <c r="C315" s="32"/>
    </row>
    <row r="316" spans="3:3" hidden="1" x14ac:dyDescent="0.15">
      <c r="C316" s="32"/>
    </row>
    <row r="317" spans="3:3" hidden="1" x14ac:dyDescent="0.15">
      <c r="C317" s="32"/>
    </row>
    <row r="318" spans="3:3" hidden="1" x14ac:dyDescent="0.15">
      <c r="C318" s="32"/>
    </row>
    <row r="319" spans="3:3" hidden="1" x14ac:dyDescent="0.15">
      <c r="C319" s="32"/>
    </row>
    <row r="320" spans="3:3" hidden="1" x14ac:dyDescent="0.15">
      <c r="C320" s="32"/>
    </row>
    <row r="321" spans="3:3" hidden="1" x14ac:dyDescent="0.15">
      <c r="C321" s="32"/>
    </row>
    <row r="322" spans="3:3" hidden="1" x14ac:dyDescent="0.15">
      <c r="C322" s="32"/>
    </row>
    <row r="323" spans="3:3" hidden="1" x14ac:dyDescent="0.15">
      <c r="C323" s="32"/>
    </row>
    <row r="324" spans="3:3" hidden="1" x14ac:dyDescent="0.15">
      <c r="C324" s="32"/>
    </row>
    <row r="325" spans="3:3" hidden="1" x14ac:dyDescent="0.15">
      <c r="C325" s="32"/>
    </row>
    <row r="326" spans="3:3" hidden="1" x14ac:dyDescent="0.15">
      <c r="C326" s="32"/>
    </row>
    <row r="327" spans="3:3" hidden="1" x14ac:dyDescent="0.15">
      <c r="C327" s="32"/>
    </row>
    <row r="328" spans="3:3" hidden="1" x14ac:dyDescent="0.15">
      <c r="C328" s="32"/>
    </row>
    <row r="329" spans="3:3" hidden="1" x14ac:dyDescent="0.15">
      <c r="C329" s="32"/>
    </row>
    <row r="330" spans="3:3" hidden="1" x14ac:dyDescent="0.15">
      <c r="C330" s="32"/>
    </row>
    <row r="331" spans="3:3" hidden="1" x14ac:dyDescent="0.15">
      <c r="C331" s="32"/>
    </row>
    <row r="332" spans="3:3" hidden="1" x14ac:dyDescent="0.15">
      <c r="C332" s="32"/>
    </row>
    <row r="333" spans="3:3" hidden="1" x14ac:dyDescent="0.15">
      <c r="C333" s="32"/>
    </row>
    <row r="334" spans="3:3" hidden="1" x14ac:dyDescent="0.15">
      <c r="C334" s="32"/>
    </row>
    <row r="335" spans="3:3" hidden="1" x14ac:dyDescent="0.15">
      <c r="C335" s="32"/>
    </row>
    <row r="336" spans="3:3" hidden="1" x14ac:dyDescent="0.15">
      <c r="C336" s="32"/>
    </row>
    <row r="337" spans="3:3" hidden="1" x14ac:dyDescent="0.15">
      <c r="C337" s="32"/>
    </row>
    <row r="338" spans="3:3" hidden="1" x14ac:dyDescent="0.15">
      <c r="C338" s="32"/>
    </row>
    <row r="339" spans="3:3" hidden="1" x14ac:dyDescent="0.15">
      <c r="C339" s="32"/>
    </row>
    <row r="340" spans="3:3" hidden="1" x14ac:dyDescent="0.15">
      <c r="C340" s="32"/>
    </row>
    <row r="341" spans="3:3" hidden="1" x14ac:dyDescent="0.15">
      <c r="C341" s="32"/>
    </row>
    <row r="342" spans="3:3" hidden="1" x14ac:dyDescent="0.15">
      <c r="C342" s="32"/>
    </row>
    <row r="343" spans="3:3" hidden="1" x14ac:dyDescent="0.15">
      <c r="C343" s="32"/>
    </row>
    <row r="344" spans="3:3" hidden="1" x14ac:dyDescent="0.15">
      <c r="C344" s="32"/>
    </row>
    <row r="345" spans="3:3" hidden="1" x14ac:dyDescent="0.15">
      <c r="C345" s="32"/>
    </row>
    <row r="346" spans="3:3" hidden="1" x14ac:dyDescent="0.15">
      <c r="C346" s="32"/>
    </row>
    <row r="347" spans="3:3" hidden="1" x14ac:dyDescent="0.15">
      <c r="C347" s="32"/>
    </row>
    <row r="348" spans="3:3" hidden="1" x14ac:dyDescent="0.15">
      <c r="C348" s="32"/>
    </row>
    <row r="349" spans="3:3" hidden="1" x14ac:dyDescent="0.15">
      <c r="C349" s="32"/>
    </row>
    <row r="350" spans="3:3" hidden="1" x14ac:dyDescent="0.15">
      <c r="C350" s="32"/>
    </row>
    <row r="351" spans="3:3" hidden="1" x14ac:dyDescent="0.15">
      <c r="C351" s="32"/>
    </row>
    <row r="352" spans="3:3" hidden="1" x14ac:dyDescent="0.15">
      <c r="C352" s="32"/>
    </row>
    <row r="353" spans="3:3" hidden="1" x14ac:dyDescent="0.15">
      <c r="C353" s="32"/>
    </row>
    <row r="354" spans="3:3" hidden="1" x14ac:dyDescent="0.15">
      <c r="C354" s="32"/>
    </row>
    <row r="355" spans="3:3" hidden="1" x14ac:dyDescent="0.15">
      <c r="C355" s="32"/>
    </row>
    <row r="356" spans="3:3" hidden="1" x14ac:dyDescent="0.15">
      <c r="C356" s="32"/>
    </row>
    <row r="357" spans="3:3" hidden="1" x14ac:dyDescent="0.15">
      <c r="C357" s="32"/>
    </row>
    <row r="358" spans="3:3" hidden="1" x14ac:dyDescent="0.15">
      <c r="C358" s="32"/>
    </row>
    <row r="359" spans="3:3" hidden="1" x14ac:dyDescent="0.15">
      <c r="C359" s="32"/>
    </row>
    <row r="360" spans="3:3" hidden="1" x14ac:dyDescent="0.15">
      <c r="C360" s="32"/>
    </row>
    <row r="361" spans="3:3" hidden="1" x14ac:dyDescent="0.15">
      <c r="C361" s="32"/>
    </row>
    <row r="362" spans="3:3" hidden="1" x14ac:dyDescent="0.15">
      <c r="C362" s="32"/>
    </row>
    <row r="363" spans="3:3" hidden="1" x14ac:dyDescent="0.15">
      <c r="C363" s="32"/>
    </row>
    <row r="364" spans="3:3" hidden="1" x14ac:dyDescent="0.15">
      <c r="C364" s="32"/>
    </row>
    <row r="365" spans="3:3" hidden="1" x14ac:dyDescent="0.15">
      <c r="C365" s="32"/>
    </row>
    <row r="366" spans="3:3" hidden="1" x14ac:dyDescent="0.15">
      <c r="C366" s="32"/>
    </row>
    <row r="367" spans="3:3" hidden="1" x14ac:dyDescent="0.15">
      <c r="C367" s="32"/>
    </row>
    <row r="368" spans="3:3" hidden="1" x14ac:dyDescent="0.15">
      <c r="C368" s="32"/>
    </row>
    <row r="369" spans="3:3" hidden="1" x14ac:dyDescent="0.15">
      <c r="C369" s="32"/>
    </row>
    <row r="370" spans="3:3" hidden="1" x14ac:dyDescent="0.15">
      <c r="C370" s="32"/>
    </row>
    <row r="371" spans="3:3" hidden="1" x14ac:dyDescent="0.15">
      <c r="C371" s="32"/>
    </row>
    <row r="372" spans="3:3" hidden="1" x14ac:dyDescent="0.15">
      <c r="C372" s="32"/>
    </row>
    <row r="373" spans="3:3" hidden="1" x14ac:dyDescent="0.15">
      <c r="C373" s="32"/>
    </row>
    <row r="374" spans="3:3" hidden="1" x14ac:dyDescent="0.15">
      <c r="C374" s="32"/>
    </row>
    <row r="375" spans="3:3" hidden="1" x14ac:dyDescent="0.15">
      <c r="C375" s="32"/>
    </row>
    <row r="376" spans="3:3" hidden="1" x14ac:dyDescent="0.15">
      <c r="C376" s="32"/>
    </row>
    <row r="377" spans="3:3" hidden="1" x14ac:dyDescent="0.15">
      <c r="C377" s="32"/>
    </row>
    <row r="378" spans="3:3" hidden="1" x14ac:dyDescent="0.15">
      <c r="C378" s="32"/>
    </row>
    <row r="379" spans="3:3" hidden="1" x14ac:dyDescent="0.15">
      <c r="C379" s="32"/>
    </row>
    <row r="380" spans="3:3" hidden="1" x14ac:dyDescent="0.15">
      <c r="C380" s="32"/>
    </row>
    <row r="381" spans="3:3" hidden="1" x14ac:dyDescent="0.15">
      <c r="C381" s="32"/>
    </row>
    <row r="382" spans="3:3" hidden="1" x14ac:dyDescent="0.15">
      <c r="C382" s="32"/>
    </row>
    <row r="383" spans="3:3" hidden="1" x14ac:dyDescent="0.15">
      <c r="C383" s="32"/>
    </row>
    <row r="384" spans="3:3" hidden="1" x14ac:dyDescent="0.15">
      <c r="C384" s="32"/>
    </row>
    <row r="385" spans="3:3" hidden="1" x14ac:dyDescent="0.15">
      <c r="C385" s="32"/>
    </row>
    <row r="386" spans="3:3" hidden="1" x14ac:dyDescent="0.15">
      <c r="C386" s="32"/>
    </row>
    <row r="387" spans="3:3" hidden="1" x14ac:dyDescent="0.15">
      <c r="C387" s="32"/>
    </row>
    <row r="388" spans="3:3" hidden="1" x14ac:dyDescent="0.15">
      <c r="C388" s="32"/>
    </row>
    <row r="389" spans="3:3" hidden="1" x14ac:dyDescent="0.15">
      <c r="C389" s="32"/>
    </row>
    <row r="390" spans="3:3" hidden="1" x14ac:dyDescent="0.15">
      <c r="C390" s="32"/>
    </row>
    <row r="391" spans="3:3" hidden="1" x14ac:dyDescent="0.15">
      <c r="C391" s="32"/>
    </row>
    <row r="392" spans="3:3" hidden="1" x14ac:dyDescent="0.15">
      <c r="C392" s="32"/>
    </row>
    <row r="393" spans="3:3" hidden="1" x14ac:dyDescent="0.15">
      <c r="C393" s="32"/>
    </row>
    <row r="394" spans="3:3" hidden="1" x14ac:dyDescent="0.15">
      <c r="C394" s="32"/>
    </row>
    <row r="395" spans="3:3" hidden="1" x14ac:dyDescent="0.15">
      <c r="C395" s="32"/>
    </row>
    <row r="396" spans="3:3" hidden="1" x14ac:dyDescent="0.15">
      <c r="C396" s="32"/>
    </row>
    <row r="397" spans="3:3" hidden="1" x14ac:dyDescent="0.15">
      <c r="C397" s="32"/>
    </row>
    <row r="398" spans="3:3" hidden="1" x14ac:dyDescent="0.15">
      <c r="C398" s="32"/>
    </row>
    <row r="399" spans="3:3" hidden="1" x14ac:dyDescent="0.15">
      <c r="C399" s="32"/>
    </row>
    <row r="400" spans="3:3" hidden="1" x14ac:dyDescent="0.15">
      <c r="C400" s="32"/>
    </row>
    <row r="401" spans="3:3" hidden="1" x14ac:dyDescent="0.15">
      <c r="C401" s="32"/>
    </row>
    <row r="402" spans="3:3" hidden="1" x14ac:dyDescent="0.15">
      <c r="C402" s="32"/>
    </row>
    <row r="403" spans="3:3" hidden="1" x14ac:dyDescent="0.15">
      <c r="C403" s="32"/>
    </row>
    <row r="404" spans="3:3" hidden="1" x14ac:dyDescent="0.15">
      <c r="C404" s="32"/>
    </row>
    <row r="405" spans="3:3" hidden="1" x14ac:dyDescent="0.15">
      <c r="C405" s="32"/>
    </row>
    <row r="406" spans="3:3" hidden="1" x14ac:dyDescent="0.15">
      <c r="C406" s="32"/>
    </row>
    <row r="407" spans="3:3" hidden="1" x14ac:dyDescent="0.15">
      <c r="C407" s="32"/>
    </row>
    <row r="408" spans="3:3" hidden="1" x14ac:dyDescent="0.15">
      <c r="C408" s="32"/>
    </row>
    <row r="409" spans="3:3" hidden="1" x14ac:dyDescent="0.15">
      <c r="C409" s="32"/>
    </row>
    <row r="410" spans="3:3" hidden="1" x14ac:dyDescent="0.15">
      <c r="C410" s="32"/>
    </row>
    <row r="411" spans="3:3" hidden="1" x14ac:dyDescent="0.15">
      <c r="C411" s="32"/>
    </row>
    <row r="412" spans="3:3" hidden="1" x14ac:dyDescent="0.15">
      <c r="C412" s="32"/>
    </row>
    <row r="413" spans="3:3" hidden="1" x14ac:dyDescent="0.15">
      <c r="C413" s="32"/>
    </row>
    <row r="414" spans="3:3" hidden="1" x14ac:dyDescent="0.15">
      <c r="C414" s="32"/>
    </row>
    <row r="415" spans="3:3" hidden="1" x14ac:dyDescent="0.15">
      <c r="C415" s="32"/>
    </row>
    <row r="416" spans="3:3" hidden="1" x14ac:dyDescent="0.15">
      <c r="C416" s="32"/>
    </row>
    <row r="417" spans="3:3" hidden="1" x14ac:dyDescent="0.15">
      <c r="C417" s="32"/>
    </row>
    <row r="418" spans="3:3" hidden="1" x14ac:dyDescent="0.15">
      <c r="C418" s="32"/>
    </row>
    <row r="419" spans="3:3" hidden="1" x14ac:dyDescent="0.15">
      <c r="C419" s="32"/>
    </row>
    <row r="420" spans="3:3" hidden="1" x14ac:dyDescent="0.15">
      <c r="C420" s="32"/>
    </row>
    <row r="421" spans="3:3" hidden="1" x14ac:dyDescent="0.15">
      <c r="C421" s="32"/>
    </row>
    <row r="422" spans="3:3" hidden="1" x14ac:dyDescent="0.15">
      <c r="C422" s="32"/>
    </row>
    <row r="423" spans="3:3" hidden="1" x14ac:dyDescent="0.15">
      <c r="C423" s="32"/>
    </row>
    <row r="424" spans="3:3" hidden="1" x14ac:dyDescent="0.15">
      <c r="C424" s="32"/>
    </row>
    <row r="425" spans="3:3" hidden="1" x14ac:dyDescent="0.15">
      <c r="C425" s="32"/>
    </row>
    <row r="426" spans="3:3" hidden="1" x14ac:dyDescent="0.15">
      <c r="C426" s="32"/>
    </row>
    <row r="427" spans="3:3" hidden="1" x14ac:dyDescent="0.15">
      <c r="C427" s="32"/>
    </row>
    <row r="428" spans="3:3" hidden="1" x14ac:dyDescent="0.15">
      <c r="C428" s="32"/>
    </row>
    <row r="429" spans="3:3" hidden="1" x14ac:dyDescent="0.15">
      <c r="C429" s="32"/>
    </row>
    <row r="430" spans="3:3" hidden="1" x14ac:dyDescent="0.15">
      <c r="C430" s="32"/>
    </row>
    <row r="431" spans="3:3" hidden="1" x14ac:dyDescent="0.15">
      <c r="C431" s="32"/>
    </row>
    <row r="432" spans="3:3" hidden="1" x14ac:dyDescent="0.15">
      <c r="C432" s="32"/>
    </row>
    <row r="433" spans="3:3" hidden="1" x14ac:dyDescent="0.15">
      <c r="C433" s="32"/>
    </row>
    <row r="434" spans="3:3" hidden="1" x14ac:dyDescent="0.15">
      <c r="C434" s="32"/>
    </row>
    <row r="435" spans="3:3" hidden="1" x14ac:dyDescent="0.15">
      <c r="C435" s="32"/>
    </row>
    <row r="436" spans="3:3" hidden="1" x14ac:dyDescent="0.15">
      <c r="C436" s="32"/>
    </row>
    <row r="437" spans="3:3" hidden="1" x14ac:dyDescent="0.15">
      <c r="C437" s="32"/>
    </row>
    <row r="438" spans="3:3" hidden="1" x14ac:dyDescent="0.15">
      <c r="C438" s="32"/>
    </row>
    <row r="439" spans="3:3" hidden="1" x14ac:dyDescent="0.15">
      <c r="C439" s="32"/>
    </row>
    <row r="440" spans="3:3" hidden="1" x14ac:dyDescent="0.15">
      <c r="C440" s="32"/>
    </row>
    <row r="441" spans="3:3" hidden="1" x14ac:dyDescent="0.15">
      <c r="C441" s="32"/>
    </row>
    <row r="442" spans="3:3" hidden="1" x14ac:dyDescent="0.15">
      <c r="C442" s="32"/>
    </row>
    <row r="443" spans="3:3" hidden="1" x14ac:dyDescent="0.15">
      <c r="C443" s="32"/>
    </row>
    <row r="444" spans="3:3" hidden="1" x14ac:dyDescent="0.15">
      <c r="C444" s="32"/>
    </row>
    <row r="445" spans="3:3" hidden="1" x14ac:dyDescent="0.15">
      <c r="C445" s="32"/>
    </row>
    <row r="446" spans="3:3" hidden="1" x14ac:dyDescent="0.15">
      <c r="C446" s="32"/>
    </row>
    <row r="447" spans="3:3" hidden="1" x14ac:dyDescent="0.15">
      <c r="C447" s="32"/>
    </row>
    <row r="448" spans="3:3" hidden="1" x14ac:dyDescent="0.15">
      <c r="C448" s="32"/>
    </row>
    <row r="449" spans="3:3" hidden="1" x14ac:dyDescent="0.15">
      <c r="C449" s="32"/>
    </row>
    <row r="450" spans="3:3" hidden="1" x14ac:dyDescent="0.15">
      <c r="C450" s="32"/>
    </row>
    <row r="451" spans="3:3" hidden="1" x14ac:dyDescent="0.15">
      <c r="C451" s="32"/>
    </row>
    <row r="452" spans="3:3" hidden="1" x14ac:dyDescent="0.15">
      <c r="C452" s="32"/>
    </row>
    <row r="453" spans="3:3" hidden="1" x14ac:dyDescent="0.15">
      <c r="C453" s="32"/>
    </row>
    <row r="454" spans="3:3" hidden="1" x14ac:dyDescent="0.15">
      <c r="C454" s="32"/>
    </row>
    <row r="455" spans="3:3" hidden="1" x14ac:dyDescent="0.15">
      <c r="C455" s="32"/>
    </row>
    <row r="456" spans="3:3" hidden="1" x14ac:dyDescent="0.15">
      <c r="C456" s="32"/>
    </row>
    <row r="457" spans="3:3" hidden="1" x14ac:dyDescent="0.15">
      <c r="C457" s="32"/>
    </row>
    <row r="458" spans="3:3" hidden="1" x14ac:dyDescent="0.15">
      <c r="C458" s="32"/>
    </row>
    <row r="459" spans="3:3" hidden="1" x14ac:dyDescent="0.15">
      <c r="C459" s="32"/>
    </row>
    <row r="460" spans="3:3" hidden="1" x14ac:dyDescent="0.15">
      <c r="C460" s="32"/>
    </row>
    <row r="461" spans="3:3" hidden="1" x14ac:dyDescent="0.15">
      <c r="C461" s="32"/>
    </row>
    <row r="462" spans="3:3" hidden="1" x14ac:dyDescent="0.15">
      <c r="C462" s="32"/>
    </row>
    <row r="463" spans="3:3" hidden="1" x14ac:dyDescent="0.15">
      <c r="C463" s="32"/>
    </row>
    <row r="464" spans="3:3" hidden="1" x14ac:dyDescent="0.15">
      <c r="C464" s="32"/>
    </row>
    <row r="465" spans="3:3" hidden="1" x14ac:dyDescent="0.15">
      <c r="C465" s="32"/>
    </row>
    <row r="466" spans="3:3" hidden="1" x14ac:dyDescent="0.15">
      <c r="C466" s="32"/>
    </row>
    <row r="467" spans="3:3" hidden="1" x14ac:dyDescent="0.15">
      <c r="C467" s="32"/>
    </row>
    <row r="468" spans="3:3" hidden="1" x14ac:dyDescent="0.15">
      <c r="C468" s="32"/>
    </row>
    <row r="469" spans="3:3" hidden="1" x14ac:dyDescent="0.15">
      <c r="C469" s="32"/>
    </row>
    <row r="470" spans="3:3" hidden="1" x14ac:dyDescent="0.15">
      <c r="C470" s="32"/>
    </row>
    <row r="471" spans="3:3" hidden="1" x14ac:dyDescent="0.15">
      <c r="C471" s="32"/>
    </row>
    <row r="472" spans="3:3" hidden="1" x14ac:dyDescent="0.15">
      <c r="C472" s="32"/>
    </row>
    <row r="473" spans="3:3" hidden="1" x14ac:dyDescent="0.15">
      <c r="C473" s="32"/>
    </row>
    <row r="474" spans="3:3" hidden="1" x14ac:dyDescent="0.15">
      <c r="C474" s="32"/>
    </row>
    <row r="475" spans="3:3" hidden="1" x14ac:dyDescent="0.15">
      <c r="C475" s="32"/>
    </row>
    <row r="476" spans="3:3" hidden="1" x14ac:dyDescent="0.15">
      <c r="C476" s="32"/>
    </row>
    <row r="477" spans="3:3" hidden="1" x14ac:dyDescent="0.15">
      <c r="C477" s="32"/>
    </row>
    <row r="478" spans="3:3" hidden="1" x14ac:dyDescent="0.15">
      <c r="C478" s="32"/>
    </row>
    <row r="479" spans="3:3" hidden="1" x14ac:dyDescent="0.15">
      <c r="C479" s="32"/>
    </row>
    <row r="480" spans="3:3" hidden="1" x14ac:dyDescent="0.15">
      <c r="C480" s="32"/>
    </row>
    <row r="481" spans="3:3" hidden="1" x14ac:dyDescent="0.15">
      <c r="C481" s="32"/>
    </row>
    <row r="482" spans="3:3" hidden="1" x14ac:dyDescent="0.15">
      <c r="C482" s="32"/>
    </row>
    <row r="483" spans="3:3" hidden="1" x14ac:dyDescent="0.15">
      <c r="C483" s="32"/>
    </row>
    <row r="484" spans="3:3" hidden="1" x14ac:dyDescent="0.15">
      <c r="C484" s="32"/>
    </row>
    <row r="485" spans="3:3" hidden="1" x14ac:dyDescent="0.15">
      <c r="C485" s="32"/>
    </row>
    <row r="486" spans="3:3" hidden="1" x14ac:dyDescent="0.15">
      <c r="C486" s="32"/>
    </row>
    <row r="487" spans="3:3" hidden="1" x14ac:dyDescent="0.15">
      <c r="C487" s="32"/>
    </row>
    <row r="488" spans="3:3" hidden="1" x14ac:dyDescent="0.15">
      <c r="C488" s="32"/>
    </row>
    <row r="489" spans="3:3" hidden="1" x14ac:dyDescent="0.15">
      <c r="C489" s="32"/>
    </row>
    <row r="490" spans="3:3" hidden="1" x14ac:dyDescent="0.15">
      <c r="C490" s="32"/>
    </row>
    <row r="491" spans="3:3" hidden="1" x14ac:dyDescent="0.15">
      <c r="C491" s="32"/>
    </row>
    <row r="492" spans="3:3" hidden="1" x14ac:dyDescent="0.15">
      <c r="C492" s="32"/>
    </row>
    <row r="493" spans="3:3" hidden="1" x14ac:dyDescent="0.15">
      <c r="C493" s="32"/>
    </row>
    <row r="494" spans="3:3" hidden="1" x14ac:dyDescent="0.15">
      <c r="C494" s="32"/>
    </row>
    <row r="495" spans="3:3" hidden="1" x14ac:dyDescent="0.15">
      <c r="C495" s="32"/>
    </row>
    <row r="496" spans="3:3" hidden="1" x14ac:dyDescent="0.15">
      <c r="C496" s="32"/>
    </row>
    <row r="497" spans="3:3" hidden="1" x14ac:dyDescent="0.15">
      <c r="C497" s="32"/>
    </row>
    <row r="498" spans="3:3" hidden="1" x14ac:dyDescent="0.15">
      <c r="C498" s="32"/>
    </row>
    <row r="499" spans="3:3" hidden="1" x14ac:dyDescent="0.15">
      <c r="C499" s="32"/>
    </row>
    <row r="500" spans="3:3" hidden="1" x14ac:dyDescent="0.15">
      <c r="C500" s="32"/>
    </row>
    <row r="501" spans="3:3" hidden="1" x14ac:dyDescent="0.15">
      <c r="C501" s="32"/>
    </row>
    <row r="502" spans="3:3" hidden="1" x14ac:dyDescent="0.15">
      <c r="C502" s="32"/>
    </row>
    <row r="503" spans="3:3" hidden="1" x14ac:dyDescent="0.15">
      <c r="C503" s="32"/>
    </row>
    <row r="504" spans="3:3" hidden="1" x14ac:dyDescent="0.15">
      <c r="C504" s="32"/>
    </row>
    <row r="505" spans="3:3" hidden="1" x14ac:dyDescent="0.15">
      <c r="C505" s="32"/>
    </row>
    <row r="506" spans="3:3" hidden="1" x14ac:dyDescent="0.15">
      <c r="C506" s="32"/>
    </row>
    <row r="507" spans="3:3" hidden="1" x14ac:dyDescent="0.15">
      <c r="C507" s="32"/>
    </row>
    <row r="508" spans="3:3" hidden="1" x14ac:dyDescent="0.15">
      <c r="C508" s="32"/>
    </row>
    <row r="509" spans="3:3" hidden="1" x14ac:dyDescent="0.15">
      <c r="C509" s="32"/>
    </row>
    <row r="510" spans="3:3" hidden="1" x14ac:dyDescent="0.15">
      <c r="C510" s="32"/>
    </row>
    <row r="511" spans="3:3" hidden="1" x14ac:dyDescent="0.15">
      <c r="C511" s="32"/>
    </row>
    <row r="512" spans="3:3" hidden="1" x14ac:dyDescent="0.15">
      <c r="C512" s="32"/>
    </row>
    <row r="513" spans="3:3" hidden="1" x14ac:dyDescent="0.15">
      <c r="C513" s="32"/>
    </row>
    <row r="514" spans="3:3" hidden="1" x14ac:dyDescent="0.15">
      <c r="C514" s="32"/>
    </row>
    <row r="515" spans="3:3" hidden="1" x14ac:dyDescent="0.15">
      <c r="C515" s="32"/>
    </row>
    <row r="516" spans="3:3" hidden="1" x14ac:dyDescent="0.15">
      <c r="C516" s="32"/>
    </row>
    <row r="517" spans="3:3" hidden="1" x14ac:dyDescent="0.15">
      <c r="C517" s="32"/>
    </row>
    <row r="518" spans="3:3" hidden="1" x14ac:dyDescent="0.15">
      <c r="C518" s="32"/>
    </row>
    <row r="519" spans="3:3" hidden="1" x14ac:dyDescent="0.15">
      <c r="C519" s="32"/>
    </row>
    <row r="520" spans="3:3" hidden="1" x14ac:dyDescent="0.15">
      <c r="C520" s="32"/>
    </row>
    <row r="521" spans="3:3" hidden="1" x14ac:dyDescent="0.15">
      <c r="C521" s="32"/>
    </row>
    <row r="522" spans="3:3" hidden="1" x14ac:dyDescent="0.15">
      <c r="C522" s="32"/>
    </row>
    <row r="523" spans="3:3" hidden="1" x14ac:dyDescent="0.15">
      <c r="C523" s="32"/>
    </row>
    <row r="524" spans="3:3" hidden="1" x14ac:dyDescent="0.15">
      <c r="C524" s="32"/>
    </row>
    <row r="525" spans="3:3" hidden="1" x14ac:dyDescent="0.15">
      <c r="C525" s="32"/>
    </row>
    <row r="526" spans="3:3" hidden="1" x14ac:dyDescent="0.15">
      <c r="C526" s="32"/>
    </row>
    <row r="527" spans="3:3" hidden="1" x14ac:dyDescent="0.15">
      <c r="C527" s="32"/>
    </row>
    <row r="528" spans="3:3" hidden="1" x14ac:dyDescent="0.15">
      <c r="C528" s="32"/>
    </row>
    <row r="529" spans="3:3" hidden="1" x14ac:dyDescent="0.15">
      <c r="C529" s="32"/>
    </row>
    <row r="530" spans="3:3" hidden="1" x14ac:dyDescent="0.15">
      <c r="C530" s="32"/>
    </row>
    <row r="531" spans="3:3" hidden="1" x14ac:dyDescent="0.15">
      <c r="C531" s="32"/>
    </row>
    <row r="532" spans="3:3" hidden="1" x14ac:dyDescent="0.15">
      <c r="C532" s="32"/>
    </row>
    <row r="533" spans="3:3" hidden="1" x14ac:dyDescent="0.15">
      <c r="C533" s="32"/>
    </row>
    <row r="534" spans="3:3" hidden="1" x14ac:dyDescent="0.15">
      <c r="C534" s="32"/>
    </row>
    <row r="535" spans="3:3" hidden="1" x14ac:dyDescent="0.15">
      <c r="C535" s="32"/>
    </row>
    <row r="536" spans="3:3" hidden="1" x14ac:dyDescent="0.15">
      <c r="C536" s="32"/>
    </row>
    <row r="537" spans="3:3" hidden="1" x14ac:dyDescent="0.15">
      <c r="C537" s="32"/>
    </row>
    <row r="538" spans="3:3" hidden="1" x14ac:dyDescent="0.15">
      <c r="C538" s="32"/>
    </row>
    <row r="539" spans="3:3" hidden="1" x14ac:dyDescent="0.15">
      <c r="C539" s="32"/>
    </row>
    <row r="540" spans="3:3" hidden="1" x14ac:dyDescent="0.15">
      <c r="C540" s="32"/>
    </row>
    <row r="541" spans="3:3" hidden="1" x14ac:dyDescent="0.15">
      <c r="C541" s="32"/>
    </row>
    <row r="542" spans="3:3" hidden="1" x14ac:dyDescent="0.15">
      <c r="C542" s="32"/>
    </row>
    <row r="543" spans="3:3" hidden="1" x14ac:dyDescent="0.15">
      <c r="C543" s="32"/>
    </row>
    <row r="544" spans="3:3" hidden="1" x14ac:dyDescent="0.15">
      <c r="C544" s="32"/>
    </row>
    <row r="545" spans="3:3" hidden="1" x14ac:dyDescent="0.15">
      <c r="C545" s="32"/>
    </row>
    <row r="546" spans="3:3" hidden="1" x14ac:dyDescent="0.15">
      <c r="C546" s="32"/>
    </row>
    <row r="547" spans="3:3" hidden="1" x14ac:dyDescent="0.15">
      <c r="C547" s="32"/>
    </row>
    <row r="548" spans="3:3" hidden="1" x14ac:dyDescent="0.15">
      <c r="C548" s="32"/>
    </row>
    <row r="549" spans="3:3" hidden="1" x14ac:dyDescent="0.15">
      <c r="C549" s="32"/>
    </row>
    <row r="550" spans="3:3" hidden="1" x14ac:dyDescent="0.15">
      <c r="C550" s="32"/>
    </row>
    <row r="551" spans="3:3" hidden="1" x14ac:dyDescent="0.15">
      <c r="C551" s="32"/>
    </row>
    <row r="552" spans="3:3" hidden="1" x14ac:dyDescent="0.15">
      <c r="C552" s="32"/>
    </row>
    <row r="553" spans="3:3" hidden="1" x14ac:dyDescent="0.15">
      <c r="C553" s="32"/>
    </row>
    <row r="554" spans="3:3" hidden="1" x14ac:dyDescent="0.15">
      <c r="C554" s="32"/>
    </row>
    <row r="555" spans="3:3" hidden="1" x14ac:dyDescent="0.15">
      <c r="C555" s="32"/>
    </row>
    <row r="556" spans="3:3" hidden="1" x14ac:dyDescent="0.15">
      <c r="C556" s="32"/>
    </row>
    <row r="557" spans="3:3" hidden="1" x14ac:dyDescent="0.15">
      <c r="C557" s="32"/>
    </row>
    <row r="558" spans="3:3" hidden="1" x14ac:dyDescent="0.15">
      <c r="C558" s="32"/>
    </row>
    <row r="559" spans="3:3" hidden="1" x14ac:dyDescent="0.15">
      <c r="C559" s="32"/>
    </row>
    <row r="560" spans="3:3" hidden="1" x14ac:dyDescent="0.15">
      <c r="C560" s="32"/>
    </row>
    <row r="561" spans="3:3" hidden="1" x14ac:dyDescent="0.15">
      <c r="C561" s="32"/>
    </row>
    <row r="562" spans="3:3" hidden="1" x14ac:dyDescent="0.15">
      <c r="C562" s="32"/>
    </row>
    <row r="563" spans="3:3" hidden="1" x14ac:dyDescent="0.15">
      <c r="C563" s="32"/>
    </row>
    <row r="564" spans="3:3" hidden="1" x14ac:dyDescent="0.15">
      <c r="C564" s="32"/>
    </row>
    <row r="565" spans="3:3" hidden="1" x14ac:dyDescent="0.15">
      <c r="C565" s="32"/>
    </row>
    <row r="566" spans="3:3" hidden="1" x14ac:dyDescent="0.15">
      <c r="C566" s="32"/>
    </row>
    <row r="567" spans="3:3" hidden="1" x14ac:dyDescent="0.15">
      <c r="C567" s="32"/>
    </row>
    <row r="568" spans="3:3" hidden="1" x14ac:dyDescent="0.15">
      <c r="C568" s="32"/>
    </row>
    <row r="569" spans="3:3" hidden="1" x14ac:dyDescent="0.15">
      <c r="C569" s="32"/>
    </row>
    <row r="570" spans="3:3" hidden="1" x14ac:dyDescent="0.15">
      <c r="C570" s="32"/>
    </row>
    <row r="571" spans="3:3" hidden="1" x14ac:dyDescent="0.15">
      <c r="C571" s="32"/>
    </row>
    <row r="572" spans="3:3" hidden="1" x14ac:dyDescent="0.15">
      <c r="C572" s="32"/>
    </row>
    <row r="573" spans="3:3" hidden="1" x14ac:dyDescent="0.15">
      <c r="C573" s="32"/>
    </row>
    <row r="574" spans="3:3" hidden="1" x14ac:dyDescent="0.15">
      <c r="C574" s="32"/>
    </row>
    <row r="575" spans="3:3" hidden="1" x14ac:dyDescent="0.15">
      <c r="C575" s="32"/>
    </row>
    <row r="576" spans="3:3" hidden="1" x14ac:dyDescent="0.15">
      <c r="C576" s="32"/>
    </row>
    <row r="577" spans="3:3" hidden="1" x14ac:dyDescent="0.15">
      <c r="C577" s="32"/>
    </row>
    <row r="578" spans="3:3" hidden="1" x14ac:dyDescent="0.15">
      <c r="C578" s="32"/>
    </row>
    <row r="579" spans="3:3" hidden="1" x14ac:dyDescent="0.15">
      <c r="C579" s="32"/>
    </row>
    <row r="580" spans="3:3" hidden="1" x14ac:dyDescent="0.15">
      <c r="C580" s="32"/>
    </row>
    <row r="581" spans="3:3" hidden="1" x14ac:dyDescent="0.15">
      <c r="C581" s="32"/>
    </row>
    <row r="582" spans="3:3" hidden="1" x14ac:dyDescent="0.15">
      <c r="C582" s="32"/>
    </row>
    <row r="583" spans="3:3" hidden="1" x14ac:dyDescent="0.15">
      <c r="C583" s="32"/>
    </row>
    <row r="584" spans="3:3" hidden="1" x14ac:dyDescent="0.15">
      <c r="C584" s="32"/>
    </row>
    <row r="585" spans="3:3" hidden="1" x14ac:dyDescent="0.15">
      <c r="C585" s="32"/>
    </row>
    <row r="586" spans="3:3" hidden="1" x14ac:dyDescent="0.15">
      <c r="C586" s="32"/>
    </row>
    <row r="587" spans="3:3" hidden="1" x14ac:dyDescent="0.15">
      <c r="C587" s="32"/>
    </row>
    <row r="588" spans="3:3" hidden="1" x14ac:dyDescent="0.15">
      <c r="C588" s="32"/>
    </row>
    <row r="589" spans="3:3" hidden="1" x14ac:dyDescent="0.15">
      <c r="C589" s="32"/>
    </row>
    <row r="590" spans="3:3" hidden="1" x14ac:dyDescent="0.15">
      <c r="C590" s="32"/>
    </row>
    <row r="591" spans="3:3" hidden="1" x14ac:dyDescent="0.15">
      <c r="C591" s="32"/>
    </row>
    <row r="592" spans="3:3" hidden="1" x14ac:dyDescent="0.15">
      <c r="C592" s="32"/>
    </row>
    <row r="593" spans="3:3" hidden="1" x14ac:dyDescent="0.15">
      <c r="C593" s="32"/>
    </row>
    <row r="594" spans="3:3" hidden="1" x14ac:dyDescent="0.15">
      <c r="C594" s="32"/>
    </row>
    <row r="595" spans="3:3" hidden="1" x14ac:dyDescent="0.15">
      <c r="C595" s="32"/>
    </row>
    <row r="596" spans="3:3" hidden="1" x14ac:dyDescent="0.15">
      <c r="C596" s="32"/>
    </row>
    <row r="597" spans="3:3" hidden="1" x14ac:dyDescent="0.15">
      <c r="C597" s="32"/>
    </row>
    <row r="598" spans="3:3" hidden="1" x14ac:dyDescent="0.15">
      <c r="C598" s="32"/>
    </row>
    <row r="599" spans="3:3" hidden="1" x14ac:dyDescent="0.15">
      <c r="C599" s="32"/>
    </row>
    <row r="600" spans="3:3" hidden="1" x14ac:dyDescent="0.15">
      <c r="C600" s="32"/>
    </row>
    <row r="601" spans="3:3" hidden="1" x14ac:dyDescent="0.15">
      <c r="C601" s="32"/>
    </row>
    <row r="602" spans="3:3" hidden="1" x14ac:dyDescent="0.15">
      <c r="C602" s="32"/>
    </row>
    <row r="603" spans="3:3" hidden="1" x14ac:dyDescent="0.15">
      <c r="C603" s="32"/>
    </row>
    <row r="604" spans="3:3" hidden="1" x14ac:dyDescent="0.15">
      <c r="C604" s="32"/>
    </row>
    <row r="605" spans="3:3" hidden="1" x14ac:dyDescent="0.15">
      <c r="C605" s="32"/>
    </row>
    <row r="606" spans="3:3" hidden="1" x14ac:dyDescent="0.15">
      <c r="C606" s="32"/>
    </row>
    <row r="607" spans="3:3" hidden="1" x14ac:dyDescent="0.15">
      <c r="C607" s="32"/>
    </row>
    <row r="608" spans="3:3" hidden="1" x14ac:dyDescent="0.15">
      <c r="C608" s="32"/>
    </row>
    <row r="609" spans="3:3" hidden="1" x14ac:dyDescent="0.15">
      <c r="C609" s="32"/>
    </row>
    <row r="610" spans="3:3" hidden="1" x14ac:dyDescent="0.15">
      <c r="C610" s="32"/>
    </row>
    <row r="611" spans="3:3" hidden="1" x14ac:dyDescent="0.15">
      <c r="C611" s="32"/>
    </row>
    <row r="612" spans="3:3" hidden="1" x14ac:dyDescent="0.15">
      <c r="C612" s="32"/>
    </row>
    <row r="613" spans="3:3" hidden="1" x14ac:dyDescent="0.15">
      <c r="C613" s="32"/>
    </row>
    <row r="614" spans="3:3" hidden="1" x14ac:dyDescent="0.15">
      <c r="C614" s="32"/>
    </row>
    <row r="615" spans="3:3" hidden="1" x14ac:dyDescent="0.15">
      <c r="C615" s="32"/>
    </row>
    <row r="616" spans="3:3" hidden="1" x14ac:dyDescent="0.15">
      <c r="C616" s="32"/>
    </row>
    <row r="617" spans="3:3" hidden="1" x14ac:dyDescent="0.15">
      <c r="C617" s="32"/>
    </row>
    <row r="618" spans="3:3" hidden="1" x14ac:dyDescent="0.15">
      <c r="C618" s="32"/>
    </row>
    <row r="619" spans="3:3" hidden="1" x14ac:dyDescent="0.15">
      <c r="C619" s="32"/>
    </row>
    <row r="620" spans="3:3" hidden="1" x14ac:dyDescent="0.15">
      <c r="C620" s="32"/>
    </row>
    <row r="621" spans="3:3" hidden="1" x14ac:dyDescent="0.15">
      <c r="C621" s="32"/>
    </row>
    <row r="622" spans="3:3" hidden="1" x14ac:dyDescent="0.15">
      <c r="C622" s="32"/>
    </row>
    <row r="623" spans="3:3" hidden="1" x14ac:dyDescent="0.15">
      <c r="C623" s="32"/>
    </row>
    <row r="624" spans="3:3" hidden="1" x14ac:dyDescent="0.15">
      <c r="C624" s="32"/>
    </row>
    <row r="625" spans="3:3" hidden="1" x14ac:dyDescent="0.15">
      <c r="C625" s="32"/>
    </row>
    <row r="626" spans="3:3" hidden="1" x14ac:dyDescent="0.15">
      <c r="C626" s="32"/>
    </row>
    <row r="627" spans="3:3" hidden="1" x14ac:dyDescent="0.15">
      <c r="C627" s="32"/>
    </row>
    <row r="628" spans="3:3" hidden="1" x14ac:dyDescent="0.15">
      <c r="C628" s="32"/>
    </row>
    <row r="629" spans="3:3" hidden="1" x14ac:dyDescent="0.15">
      <c r="C629" s="32"/>
    </row>
    <row r="630" spans="3:3" hidden="1" x14ac:dyDescent="0.15">
      <c r="C630" s="32"/>
    </row>
    <row r="631" spans="3:3" hidden="1" x14ac:dyDescent="0.15">
      <c r="C631" s="32"/>
    </row>
    <row r="632" spans="3:3" hidden="1" x14ac:dyDescent="0.15">
      <c r="C632" s="32"/>
    </row>
    <row r="633" spans="3:3" hidden="1" x14ac:dyDescent="0.15">
      <c r="C633" s="32"/>
    </row>
    <row r="634" spans="3:3" hidden="1" x14ac:dyDescent="0.15">
      <c r="C634" s="32"/>
    </row>
    <row r="635" spans="3:3" hidden="1" x14ac:dyDescent="0.15">
      <c r="C635" s="32"/>
    </row>
    <row r="636" spans="3:3" hidden="1" x14ac:dyDescent="0.15">
      <c r="C636" s="32"/>
    </row>
    <row r="637" spans="3:3" hidden="1" x14ac:dyDescent="0.15">
      <c r="C637" s="32"/>
    </row>
    <row r="638" spans="3:3" hidden="1" x14ac:dyDescent="0.15">
      <c r="C638" s="32"/>
    </row>
    <row r="639" spans="3:3" hidden="1" x14ac:dyDescent="0.15">
      <c r="C639" s="32"/>
    </row>
    <row r="640" spans="3:3" hidden="1" x14ac:dyDescent="0.15">
      <c r="C640" s="32"/>
    </row>
    <row r="641" spans="3:3" hidden="1" x14ac:dyDescent="0.15">
      <c r="C641" s="32"/>
    </row>
    <row r="642" spans="3:3" hidden="1" x14ac:dyDescent="0.15">
      <c r="C642" s="32"/>
    </row>
    <row r="643" spans="3:3" hidden="1" x14ac:dyDescent="0.15">
      <c r="C643" s="32"/>
    </row>
    <row r="644" spans="3:3" hidden="1" x14ac:dyDescent="0.15">
      <c r="C644" s="32"/>
    </row>
    <row r="645" spans="3:3" hidden="1" x14ac:dyDescent="0.15">
      <c r="C645" s="32"/>
    </row>
    <row r="646" spans="3:3" hidden="1" x14ac:dyDescent="0.15">
      <c r="C646" s="32"/>
    </row>
    <row r="647" spans="3:3" hidden="1" x14ac:dyDescent="0.15">
      <c r="C647" s="32"/>
    </row>
    <row r="648" spans="3:3" hidden="1" x14ac:dyDescent="0.15">
      <c r="C648" s="32"/>
    </row>
    <row r="649" spans="3:3" hidden="1" x14ac:dyDescent="0.15">
      <c r="C649" s="32"/>
    </row>
    <row r="650" spans="3:3" hidden="1" x14ac:dyDescent="0.15">
      <c r="C650" s="32"/>
    </row>
    <row r="651" spans="3:3" hidden="1" x14ac:dyDescent="0.15">
      <c r="C651" s="32"/>
    </row>
    <row r="652" spans="3:3" hidden="1" x14ac:dyDescent="0.15">
      <c r="C652" s="32"/>
    </row>
    <row r="653" spans="3:3" hidden="1" x14ac:dyDescent="0.15">
      <c r="C653" s="32"/>
    </row>
    <row r="654" spans="3:3" hidden="1" x14ac:dyDescent="0.15">
      <c r="C654" s="32"/>
    </row>
    <row r="655" spans="3:3" hidden="1" x14ac:dyDescent="0.15">
      <c r="C655" s="32"/>
    </row>
    <row r="656" spans="3:3" hidden="1" x14ac:dyDescent="0.15">
      <c r="C656" s="32"/>
    </row>
    <row r="657" spans="3:3" hidden="1" x14ac:dyDescent="0.15">
      <c r="C657" s="32"/>
    </row>
    <row r="658" spans="3:3" hidden="1" x14ac:dyDescent="0.15">
      <c r="C658" s="32"/>
    </row>
    <row r="659" spans="3:3" hidden="1" x14ac:dyDescent="0.15">
      <c r="C659" s="32"/>
    </row>
    <row r="660" spans="3:3" hidden="1" x14ac:dyDescent="0.15">
      <c r="C660" s="32"/>
    </row>
    <row r="661" spans="3:3" hidden="1" x14ac:dyDescent="0.15">
      <c r="C661" s="32"/>
    </row>
    <row r="662" spans="3:3" hidden="1" x14ac:dyDescent="0.15">
      <c r="C662" s="32"/>
    </row>
    <row r="663" spans="3:3" hidden="1" x14ac:dyDescent="0.15">
      <c r="C663" s="32"/>
    </row>
    <row r="664" spans="3:3" hidden="1" x14ac:dyDescent="0.15">
      <c r="C664" s="32"/>
    </row>
    <row r="665" spans="3:3" hidden="1" x14ac:dyDescent="0.15">
      <c r="C665" s="32"/>
    </row>
    <row r="666" spans="3:3" hidden="1" x14ac:dyDescent="0.15">
      <c r="C666" s="32"/>
    </row>
    <row r="667" spans="3:3" hidden="1" x14ac:dyDescent="0.15">
      <c r="C667" s="32"/>
    </row>
    <row r="668" spans="3:3" hidden="1" x14ac:dyDescent="0.15">
      <c r="C668" s="32"/>
    </row>
    <row r="669" spans="3:3" hidden="1" x14ac:dyDescent="0.15">
      <c r="C669" s="32"/>
    </row>
    <row r="670" spans="3:3" hidden="1" x14ac:dyDescent="0.15">
      <c r="C670" s="32"/>
    </row>
    <row r="671" spans="3:3" hidden="1" x14ac:dyDescent="0.15">
      <c r="C671" s="32"/>
    </row>
    <row r="672" spans="3:3" hidden="1" x14ac:dyDescent="0.15">
      <c r="C672" s="32"/>
    </row>
    <row r="673" spans="3:3" hidden="1" x14ac:dyDescent="0.15">
      <c r="C673" s="32"/>
    </row>
    <row r="674" spans="3:3" hidden="1" x14ac:dyDescent="0.15">
      <c r="C674" s="32"/>
    </row>
    <row r="675" spans="3:3" hidden="1" x14ac:dyDescent="0.15">
      <c r="C675" s="32"/>
    </row>
    <row r="676" spans="3:3" hidden="1" x14ac:dyDescent="0.15">
      <c r="C676" s="32"/>
    </row>
    <row r="677" spans="3:3" hidden="1" x14ac:dyDescent="0.15">
      <c r="C677" s="32"/>
    </row>
    <row r="678" spans="3:3" hidden="1" x14ac:dyDescent="0.15">
      <c r="C678" s="32"/>
    </row>
    <row r="679" spans="3:3" hidden="1" x14ac:dyDescent="0.15">
      <c r="C679" s="32"/>
    </row>
    <row r="680" spans="3:3" hidden="1" x14ac:dyDescent="0.15">
      <c r="C680" s="32"/>
    </row>
    <row r="681" spans="3:3" hidden="1" x14ac:dyDescent="0.15">
      <c r="C681" s="32"/>
    </row>
    <row r="682" spans="3:3" hidden="1" x14ac:dyDescent="0.15">
      <c r="C682" s="32"/>
    </row>
    <row r="683" spans="3:3" hidden="1" x14ac:dyDescent="0.15">
      <c r="C683" s="32"/>
    </row>
    <row r="684" spans="3:3" hidden="1" x14ac:dyDescent="0.15">
      <c r="C684" s="32"/>
    </row>
    <row r="685" spans="3:3" hidden="1" x14ac:dyDescent="0.15">
      <c r="C685" s="32"/>
    </row>
    <row r="686" spans="3:3" hidden="1" x14ac:dyDescent="0.15">
      <c r="C686" s="32"/>
    </row>
    <row r="687" spans="3:3" hidden="1" x14ac:dyDescent="0.15">
      <c r="C687" s="32"/>
    </row>
    <row r="688" spans="3:3" hidden="1" x14ac:dyDescent="0.15">
      <c r="C688" s="32"/>
    </row>
    <row r="689" spans="3:3" hidden="1" x14ac:dyDescent="0.15">
      <c r="C689" s="32"/>
    </row>
    <row r="690" spans="3:3" hidden="1" x14ac:dyDescent="0.15">
      <c r="C690" s="32"/>
    </row>
    <row r="691" spans="3:3" hidden="1" x14ac:dyDescent="0.15">
      <c r="C691" s="32"/>
    </row>
    <row r="692" spans="3:3" hidden="1" x14ac:dyDescent="0.15">
      <c r="C692" s="32"/>
    </row>
    <row r="693" spans="3:3" hidden="1" x14ac:dyDescent="0.15">
      <c r="C693" s="32"/>
    </row>
    <row r="694" spans="3:3" hidden="1" x14ac:dyDescent="0.15">
      <c r="C694" s="32"/>
    </row>
    <row r="695" spans="3:3" hidden="1" x14ac:dyDescent="0.15">
      <c r="C695" s="32"/>
    </row>
    <row r="696" spans="3:3" hidden="1" x14ac:dyDescent="0.15">
      <c r="C696" s="32"/>
    </row>
    <row r="697" spans="3:3" hidden="1" x14ac:dyDescent="0.15">
      <c r="C697" s="32"/>
    </row>
    <row r="698" spans="3:3" hidden="1" x14ac:dyDescent="0.15">
      <c r="C698" s="32"/>
    </row>
    <row r="699" spans="3:3" hidden="1" x14ac:dyDescent="0.15">
      <c r="C699" s="32"/>
    </row>
    <row r="700" spans="3:3" hidden="1" x14ac:dyDescent="0.15">
      <c r="C700" s="32"/>
    </row>
    <row r="701" spans="3:3" hidden="1" x14ac:dyDescent="0.15">
      <c r="C701" s="32"/>
    </row>
    <row r="702" spans="3:3" hidden="1" x14ac:dyDescent="0.15">
      <c r="C702" s="32"/>
    </row>
    <row r="703" spans="3:3" hidden="1" x14ac:dyDescent="0.15">
      <c r="C703" s="32"/>
    </row>
    <row r="704" spans="3:3" hidden="1" x14ac:dyDescent="0.15">
      <c r="C704" s="32"/>
    </row>
    <row r="705" spans="3:3" hidden="1" x14ac:dyDescent="0.15">
      <c r="C705" s="32"/>
    </row>
    <row r="706" spans="3:3" hidden="1" x14ac:dyDescent="0.15">
      <c r="C706" s="32"/>
    </row>
    <row r="707" spans="3:3" hidden="1" x14ac:dyDescent="0.15">
      <c r="C707" s="32"/>
    </row>
    <row r="708" spans="3:3" hidden="1" x14ac:dyDescent="0.15">
      <c r="C708" s="32"/>
    </row>
    <row r="709" spans="3:3" hidden="1" x14ac:dyDescent="0.15">
      <c r="C709" s="32"/>
    </row>
    <row r="710" spans="3:3" hidden="1" x14ac:dyDescent="0.15">
      <c r="C710" s="32"/>
    </row>
    <row r="711" spans="3:3" hidden="1" x14ac:dyDescent="0.15">
      <c r="C711" s="32"/>
    </row>
    <row r="712" spans="3:3" hidden="1" x14ac:dyDescent="0.15">
      <c r="C712" s="32"/>
    </row>
    <row r="713" spans="3:3" hidden="1" x14ac:dyDescent="0.15">
      <c r="C713" s="32"/>
    </row>
    <row r="714" spans="3:3" hidden="1" x14ac:dyDescent="0.15">
      <c r="C714" s="32"/>
    </row>
    <row r="715" spans="3:3" hidden="1" x14ac:dyDescent="0.15">
      <c r="C715" s="32"/>
    </row>
    <row r="716" spans="3:3" hidden="1" x14ac:dyDescent="0.15">
      <c r="C716" s="32"/>
    </row>
    <row r="717" spans="3:3" hidden="1" x14ac:dyDescent="0.15">
      <c r="C717" s="32"/>
    </row>
    <row r="718" spans="3:3" hidden="1" x14ac:dyDescent="0.15">
      <c r="C718" s="32"/>
    </row>
    <row r="719" spans="3:3" hidden="1" x14ac:dyDescent="0.15">
      <c r="C719" s="32"/>
    </row>
    <row r="720" spans="3:3" hidden="1" x14ac:dyDescent="0.15">
      <c r="C720" s="32"/>
    </row>
    <row r="721" spans="3:3" hidden="1" x14ac:dyDescent="0.15">
      <c r="C721" s="32"/>
    </row>
    <row r="722" spans="3:3" hidden="1" x14ac:dyDescent="0.15">
      <c r="C722" s="32"/>
    </row>
    <row r="723" spans="3:3" hidden="1" x14ac:dyDescent="0.15">
      <c r="C723" s="32"/>
    </row>
    <row r="724" spans="3:3" hidden="1" x14ac:dyDescent="0.15">
      <c r="C724" s="32"/>
    </row>
    <row r="725" spans="3:3" hidden="1" x14ac:dyDescent="0.15">
      <c r="C725" s="32"/>
    </row>
    <row r="726" spans="3:3" hidden="1" x14ac:dyDescent="0.15">
      <c r="C726" s="32"/>
    </row>
    <row r="727" spans="3:3" hidden="1" x14ac:dyDescent="0.15">
      <c r="C727" s="32"/>
    </row>
    <row r="728" spans="3:3" hidden="1" x14ac:dyDescent="0.15">
      <c r="C728" s="32"/>
    </row>
    <row r="729" spans="3:3" hidden="1" x14ac:dyDescent="0.15">
      <c r="C729" s="32"/>
    </row>
    <row r="730" spans="3:3" hidden="1" x14ac:dyDescent="0.15">
      <c r="C730" s="32"/>
    </row>
    <row r="731" spans="3:3" hidden="1" x14ac:dyDescent="0.15">
      <c r="C731" s="32"/>
    </row>
    <row r="732" spans="3:3" hidden="1" x14ac:dyDescent="0.15">
      <c r="C732" s="32"/>
    </row>
    <row r="733" spans="3:3" hidden="1" x14ac:dyDescent="0.15">
      <c r="C733" s="32"/>
    </row>
    <row r="734" spans="3:3" hidden="1" x14ac:dyDescent="0.15">
      <c r="C734" s="32"/>
    </row>
    <row r="735" spans="3:3" hidden="1" x14ac:dyDescent="0.15">
      <c r="C735" s="32"/>
    </row>
    <row r="736" spans="3:3" hidden="1" x14ac:dyDescent="0.15">
      <c r="C736" s="32"/>
    </row>
    <row r="737" spans="3:3" hidden="1" x14ac:dyDescent="0.15">
      <c r="C737" s="32"/>
    </row>
    <row r="738" spans="3:3" hidden="1" x14ac:dyDescent="0.15">
      <c r="C738" s="32"/>
    </row>
    <row r="739" spans="3:3" hidden="1" x14ac:dyDescent="0.15">
      <c r="C739" s="32"/>
    </row>
    <row r="740" spans="3:3" hidden="1" x14ac:dyDescent="0.15">
      <c r="C740" s="32"/>
    </row>
    <row r="741" spans="3:3" hidden="1" x14ac:dyDescent="0.15">
      <c r="C741" s="32"/>
    </row>
    <row r="742" spans="3:3" hidden="1" x14ac:dyDescent="0.15">
      <c r="C742" s="32"/>
    </row>
    <row r="743" spans="3:3" hidden="1" x14ac:dyDescent="0.15">
      <c r="C743" s="32"/>
    </row>
    <row r="744" spans="3:3" hidden="1" x14ac:dyDescent="0.15">
      <c r="C744" s="32"/>
    </row>
    <row r="745" spans="3:3" hidden="1" x14ac:dyDescent="0.15">
      <c r="C745" s="32"/>
    </row>
    <row r="746" spans="3:3" hidden="1" x14ac:dyDescent="0.15">
      <c r="C746" s="32"/>
    </row>
    <row r="747" spans="3:3" hidden="1" x14ac:dyDescent="0.15">
      <c r="C747" s="32"/>
    </row>
    <row r="748" spans="3:3" hidden="1" x14ac:dyDescent="0.15">
      <c r="C748" s="32"/>
    </row>
    <row r="749" spans="3:3" hidden="1" x14ac:dyDescent="0.15">
      <c r="C749" s="32"/>
    </row>
    <row r="750" spans="3:3" hidden="1" x14ac:dyDescent="0.15">
      <c r="C750" s="32"/>
    </row>
    <row r="751" spans="3:3" hidden="1" x14ac:dyDescent="0.15">
      <c r="C751" s="32"/>
    </row>
    <row r="752" spans="3:3" hidden="1" x14ac:dyDescent="0.15">
      <c r="C752" s="32"/>
    </row>
    <row r="753" spans="3:3" hidden="1" x14ac:dyDescent="0.15">
      <c r="C753" s="32"/>
    </row>
    <row r="754" spans="3:3" hidden="1" x14ac:dyDescent="0.15">
      <c r="C754" s="32"/>
    </row>
    <row r="755" spans="3:3" hidden="1" x14ac:dyDescent="0.15">
      <c r="C755" s="32"/>
    </row>
    <row r="756" spans="3:3" hidden="1" x14ac:dyDescent="0.15">
      <c r="C756" s="32"/>
    </row>
    <row r="757" spans="3:3" hidden="1" x14ac:dyDescent="0.15">
      <c r="C757" s="32"/>
    </row>
    <row r="758" spans="3:3" hidden="1" x14ac:dyDescent="0.15">
      <c r="C758" s="32"/>
    </row>
    <row r="759" spans="3:3" hidden="1" x14ac:dyDescent="0.15">
      <c r="C759" s="32"/>
    </row>
    <row r="760" spans="3:3" hidden="1" x14ac:dyDescent="0.15">
      <c r="C760" s="32"/>
    </row>
    <row r="761" spans="3:3" hidden="1" x14ac:dyDescent="0.15">
      <c r="C761" s="32"/>
    </row>
    <row r="762" spans="3:3" hidden="1" x14ac:dyDescent="0.15">
      <c r="C762" s="32"/>
    </row>
    <row r="763" spans="3:3" hidden="1" x14ac:dyDescent="0.15">
      <c r="C763" s="32"/>
    </row>
    <row r="764" spans="3:3" hidden="1" x14ac:dyDescent="0.15">
      <c r="C764" s="32"/>
    </row>
    <row r="765" spans="3:3" hidden="1" x14ac:dyDescent="0.15">
      <c r="C765" s="32"/>
    </row>
    <row r="766" spans="3:3" hidden="1" x14ac:dyDescent="0.15">
      <c r="C766" s="32"/>
    </row>
    <row r="767" spans="3:3" hidden="1" x14ac:dyDescent="0.15">
      <c r="C767" s="32"/>
    </row>
    <row r="768" spans="3:3" hidden="1" x14ac:dyDescent="0.15">
      <c r="C768" s="32"/>
    </row>
    <row r="769" spans="3:3" hidden="1" x14ac:dyDescent="0.15">
      <c r="C769" s="32"/>
    </row>
    <row r="770" spans="3:3" hidden="1" x14ac:dyDescent="0.15">
      <c r="C770" s="32"/>
    </row>
    <row r="771" spans="3:3" hidden="1" x14ac:dyDescent="0.15">
      <c r="C771" s="32"/>
    </row>
    <row r="772" spans="3:3" hidden="1" x14ac:dyDescent="0.15">
      <c r="C772" s="32"/>
    </row>
    <row r="773" spans="3:3" hidden="1" x14ac:dyDescent="0.15">
      <c r="C773" s="32"/>
    </row>
    <row r="774" spans="3:3" hidden="1" x14ac:dyDescent="0.15">
      <c r="C774" s="32"/>
    </row>
    <row r="775" spans="3:3" hidden="1" x14ac:dyDescent="0.15">
      <c r="C775" s="32"/>
    </row>
    <row r="776" spans="3:3" hidden="1" x14ac:dyDescent="0.15">
      <c r="C776" s="32"/>
    </row>
    <row r="777" spans="3:3" hidden="1" x14ac:dyDescent="0.15">
      <c r="C777" s="32"/>
    </row>
    <row r="778" spans="3:3" hidden="1" x14ac:dyDescent="0.15">
      <c r="C778" s="32"/>
    </row>
    <row r="779" spans="3:3" hidden="1" x14ac:dyDescent="0.15">
      <c r="C779" s="32"/>
    </row>
    <row r="780" spans="3:3" hidden="1" x14ac:dyDescent="0.15">
      <c r="C780" s="32"/>
    </row>
    <row r="781" spans="3:3" hidden="1" x14ac:dyDescent="0.15">
      <c r="C781" s="32"/>
    </row>
    <row r="782" spans="3:3" hidden="1" x14ac:dyDescent="0.15">
      <c r="C782" s="32"/>
    </row>
    <row r="783" spans="3:3" hidden="1" x14ac:dyDescent="0.15">
      <c r="C783" s="32"/>
    </row>
    <row r="784" spans="3:3" hidden="1" x14ac:dyDescent="0.15">
      <c r="C784" s="32"/>
    </row>
    <row r="785" spans="3:3" hidden="1" x14ac:dyDescent="0.15">
      <c r="C785" s="32"/>
    </row>
    <row r="786" spans="3:3" hidden="1" x14ac:dyDescent="0.15">
      <c r="C786" s="32"/>
    </row>
    <row r="787" spans="3:3" hidden="1" x14ac:dyDescent="0.15">
      <c r="C787" s="32"/>
    </row>
    <row r="788" spans="3:3" hidden="1" x14ac:dyDescent="0.15">
      <c r="C788" s="32"/>
    </row>
    <row r="789" spans="3:3" hidden="1" x14ac:dyDescent="0.15">
      <c r="C789" s="32"/>
    </row>
    <row r="790" spans="3:3" hidden="1" x14ac:dyDescent="0.15">
      <c r="C790" s="32"/>
    </row>
    <row r="791" spans="3:3" hidden="1" x14ac:dyDescent="0.15">
      <c r="C791" s="32"/>
    </row>
    <row r="792" spans="3:3" hidden="1" x14ac:dyDescent="0.15">
      <c r="C792" s="32"/>
    </row>
    <row r="793" spans="3:3" hidden="1" x14ac:dyDescent="0.15">
      <c r="C793" s="32"/>
    </row>
    <row r="794" spans="3:3" hidden="1" x14ac:dyDescent="0.15">
      <c r="C794" s="32"/>
    </row>
    <row r="795" spans="3:3" hidden="1" x14ac:dyDescent="0.15">
      <c r="C795" s="32"/>
    </row>
    <row r="796" spans="3:3" hidden="1" x14ac:dyDescent="0.15">
      <c r="C796" s="32"/>
    </row>
    <row r="797" spans="3:3" hidden="1" x14ac:dyDescent="0.15">
      <c r="C797" s="32"/>
    </row>
    <row r="798" spans="3:3" hidden="1" x14ac:dyDescent="0.15">
      <c r="C798" s="32"/>
    </row>
    <row r="799" spans="3:3" hidden="1" x14ac:dyDescent="0.15">
      <c r="C799" s="32"/>
    </row>
    <row r="800" spans="3:3" hidden="1" x14ac:dyDescent="0.15">
      <c r="C800" s="32"/>
    </row>
    <row r="801" spans="3:3" hidden="1" x14ac:dyDescent="0.15">
      <c r="C801" s="32"/>
    </row>
    <row r="802" spans="3:3" hidden="1" x14ac:dyDescent="0.15">
      <c r="C802" s="32"/>
    </row>
    <row r="803" spans="3:3" hidden="1" x14ac:dyDescent="0.15">
      <c r="C803" s="32"/>
    </row>
    <row r="804" spans="3:3" hidden="1" x14ac:dyDescent="0.15">
      <c r="C804" s="32"/>
    </row>
    <row r="805" spans="3:3" hidden="1" x14ac:dyDescent="0.15">
      <c r="C805" s="32"/>
    </row>
    <row r="806" spans="3:3" hidden="1" x14ac:dyDescent="0.15">
      <c r="C806" s="32"/>
    </row>
    <row r="807" spans="3:3" hidden="1" x14ac:dyDescent="0.15">
      <c r="C807" s="32"/>
    </row>
    <row r="808" spans="3:3" hidden="1" x14ac:dyDescent="0.15">
      <c r="C808" s="32"/>
    </row>
    <row r="809" spans="3:3" hidden="1" x14ac:dyDescent="0.15">
      <c r="C809" s="32"/>
    </row>
    <row r="810" spans="3:3" hidden="1" x14ac:dyDescent="0.15">
      <c r="C810" s="32"/>
    </row>
    <row r="811" spans="3:3" hidden="1" x14ac:dyDescent="0.15">
      <c r="C811" s="32"/>
    </row>
    <row r="812" spans="3:3" hidden="1" x14ac:dyDescent="0.15">
      <c r="C812" s="32"/>
    </row>
    <row r="813" spans="3:3" hidden="1" x14ac:dyDescent="0.15">
      <c r="C813" s="32"/>
    </row>
    <row r="814" spans="3:3" hidden="1" x14ac:dyDescent="0.15">
      <c r="C814" s="32"/>
    </row>
    <row r="815" spans="3:3" hidden="1" x14ac:dyDescent="0.15">
      <c r="C815" s="32"/>
    </row>
    <row r="816" spans="3:3" hidden="1" x14ac:dyDescent="0.15">
      <c r="C816" s="32"/>
    </row>
    <row r="817" spans="3:3" hidden="1" x14ac:dyDescent="0.15">
      <c r="C817" s="32"/>
    </row>
    <row r="818" spans="3:3" hidden="1" x14ac:dyDescent="0.15">
      <c r="C818" s="32"/>
    </row>
    <row r="819" spans="3:3" hidden="1" x14ac:dyDescent="0.15">
      <c r="C819" s="32"/>
    </row>
    <row r="820" spans="3:3" hidden="1" x14ac:dyDescent="0.15">
      <c r="C820" s="32"/>
    </row>
    <row r="821" spans="3:3" hidden="1" x14ac:dyDescent="0.15">
      <c r="C821" s="32"/>
    </row>
    <row r="822" spans="3:3" hidden="1" x14ac:dyDescent="0.15">
      <c r="C822" s="32"/>
    </row>
    <row r="823" spans="3:3" hidden="1" x14ac:dyDescent="0.15">
      <c r="C823" s="32"/>
    </row>
    <row r="824" spans="3:3" hidden="1" x14ac:dyDescent="0.15">
      <c r="C824" s="32"/>
    </row>
    <row r="825" spans="3:3" hidden="1" x14ac:dyDescent="0.15">
      <c r="C825" s="32"/>
    </row>
    <row r="826" spans="3:3" hidden="1" x14ac:dyDescent="0.15">
      <c r="C826" s="32"/>
    </row>
    <row r="827" spans="3:3" hidden="1" x14ac:dyDescent="0.15">
      <c r="C827" s="32"/>
    </row>
    <row r="828" spans="3:3" hidden="1" x14ac:dyDescent="0.15">
      <c r="C828" s="32"/>
    </row>
    <row r="829" spans="3:3" hidden="1" x14ac:dyDescent="0.15">
      <c r="C829" s="32"/>
    </row>
    <row r="830" spans="3:3" hidden="1" x14ac:dyDescent="0.15">
      <c r="C830" s="32"/>
    </row>
    <row r="831" spans="3:3" hidden="1" x14ac:dyDescent="0.15">
      <c r="C831" s="32"/>
    </row>
    <row r="832" spans="3:3" hidden="1" x14ac:dyDescent="0.15">
      <c r="C832" s="32"/>
    </row>
    <row r="833" spans="3:3" hidden="1" x14ac:dyDescent="0.15">
      <c r="C833" s="32"/>
    </row>
    <row r="834" spans="3:3" hidden="1" x14ac:dyDescent="0.15">
      <c r="C834" s="32"/>
    </row>
    <row r="835" spans="3:3" hidden="1" x14ac:dyDescent="0.15">
      <c r="C835" s="32"/>
    </row>
    <row r="836" spans="3:3" hidden="1" x14ac:dyDescent="0.15">
      <c r="C836" s="32"/>
    </row>
    <row r="837" spans="3:3" hidden="1" x14ac:dyDescent="0.15">
      <c r="C837" s="32"/>
    </row>
    <row r="838" spans="3:3" hidden="1" x14ac:dyDescent="0.15">
      <c r="C838" s="32"/>
    </row>
    <row r="839" spans="3:3" hidden="1" x14ac:dyDescent="0.15">
      <c r="C839" s="32"/>
    </row>
    <row r="840" spans="3:3" hidden="1" x14ac:dyDescent="0.15">
      <c r="C840" s="32"/>
    </row>
    <row r="841" spans="3:3" hidden="1" x14ac:dyDescent="0.15">
      <c r="C841" s="32"/>
    </row>
    <row r="842" spans="3:3" hidden="1" x14ac:dyDescent="0.15">
      <c r="C842" s="32"/>
    </row>
    <row r="843" spans="3:3" hidden="1" x14ac:dyDescent="0.15">
      <c r="C843" s="32"/>
    </row>
    <row r="844" spans="3:3" hidden="1" x14ac:dyDescent="0.15">
      <c r="C844" s="32"/>
    </row>
    <row r="845" spans="3:3" hidden="1" x14ac:dyDescent="0.15">
      <c r="C845" s="32"/>
    </row>
    <row r="846" spans="3:3" hidden="1" x14ac:dyDescent="0.15">
      <c r="C846" s="32"/>
    </row>
    <row r="847" spans="3:3" hidden="1" x14ac:dyDescent="0.15">
      <c r="C847" s="32"/>
    </row>
    <row r="848" spans="3:3" hidden="1" x14ac:dyDescent="0.15">
      <c r="C848" s="32"/>
    </row>
    <row r="849" spans="3:3" hidden="1" x14ac:dyDescent="0.15">
      <c r="C849" s="32"/>
    </row>
    <row r="850" spans="3:3" hidden="1" x14ac:dyDescent="0.15">
      <c r="C850" s="32"/>
    </row>
    <row r="851" spans="3:3" hidden="1" x14ac:dyDescent="0.15">
      <c r="C851" s="32"/>
    </row>
    <row r="852" spans="3:3" hidden="1" x14ac:dyDescent="0.15">
      <c r="C852" s="32"/>
    </row>
    <row r="853" spans="3:3" hidden="1" x14ac:dyDescent="0.15">
      <c r="C853" s="32"/>
    </row>
    <row r="854" spans="3:3" hidden="1" x14ac:dyDescent="0.15">
      <c r="C854" s="32"/>
    </row>
    <row r="855" spans="3:3" hidden="1" x14ac:dyDescent="0.15">
      <c r="C855" s="32"/>
    </row>
    <row r="856" spans="3:3" hidden="1" x14ac:dyDescent="0.15">
      <c r="C856" s="32"/>
    </row>
    <row r="857" spans="3:3" hidden="1" x14ac:dyDescent="0.15">
      <c r="C857" s="32"/>
    </row>
    <row r="858" spans="3:3" hidden="1" x14ac:dyDescent="0.15">
      <c r="C858" s="32"/>
    </row>
    <row r="859" spans="3:3" hidden="1" x14ac:dyDescent="0.15">
      <c r="C859" s="32"/>
    </row>
    <row r="860" spans="3:3" hidden="1" x14ac:dyDescent="0.15">
      <c r="C860" s="32"/>
    </row>
    <row r="861" spans="3:3" hidden="1" x14ac:dyDescent="0.15">
      <c r="C861" s="32"/>
    </row>
    <row r="862" spans="3:3" hidden="1" x14ac:dyDescent="0.15">
      <c r="C862" s="32"/>
    </row>
    <row r="863" spans="3:3" hidden="1" x14ac:dyDescent="0.15">
      <c r="C863" s="32"/>
    </row>
    <row r="864" spans="3:3" hidden="1" x14ac:dyDescent="0.15">
      <c r="C864" s="32"/>
    </row>
    <row r="865" spans="3:3" hidden="1" x14ac:dyDescent="0.15">
      <c r="C865" s="32"/>
    </row>
    <row r="866" spans="3:3" hidden="1" x14ac:dyDescent="0.15">
      <c r="C866" s="32"/>
    </row>
    <row r="867" spans="3:3" hidden="1" x14ac:dyDescent="0.15">
      <c r="C867" s="32"/>
    </row>
    <row r="868" spans="3:3" hidden="1" x14ac:dyDescent="0.15">
      <c r="C868" s="32"/>
    </row>
    <row r="869" spans="3:3" hidden="1" x14ac:dyDescent="0.15">
      <c r="C869" s="32"/>
    </row>
    <row r="870" spans="3:3" hidden="1" x14ac:dyDescent="0.15">
      <c r="C870" s="32"/>
    </row>
    <row r="871" spans="3:3" hidden="1" x14ac:dyDescent="0.15">
      <c r="C871" s="32"/>
    </row>
    <row r="872" spans="3:3" hidden="1" x14ac:dyDescent="0.15">
      <c r="C872" s="32"/>
    </row>
    <row r="873" spans="3:3" hidden="1" x14ac:dyDescent="0.15">
      <c r="C873" s="32"/>
    </row>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sheetData>
  <sheetProtection algorithmName="SHA-512" hashValue="hEeq5hAKQYeoX+qkkoQ2gi8nB43fovJ5tm8+pvXhFx+KNd7L8fmzsCPUxkVWWNixTkU78Zd7arn1ySoJy7IcgQ==" saltValue="g05ZJvTN3zdtstbaRI9brQ=="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AF1043"/>
  <sheetViews>
    <sheetView topLeftCell="D1" zoomScaleNormal="100" zoomScalePageLayoutView="94" workbookViewId="0">
      <pane ySplit="2" topLeftCell="A3" activePane="bottomLeft" state="frozen"/>
      <selection activeCell="B27" sqref="B27"/>
      <selection pane="bottomLeft" activeCell="B3" sqref="B3:L3"/>
    </sheetView>
  </sheetViews>
  <sheetFormatPr baseColWidth="10" defaultColWidth="0" defaultRowHeight="15" zeroHeight="1" x14ac:dyDescent="0.2"/>
  <cols>
    <col min="1" max="1" width="2.6640625" style="13" customWidth="1"/>
    <col min="2" max="2" width="15.1640625" style="16" customWidth="1"/>
    <col min="3" max="3" width="18" style="16" customWidth="1"/>
    <col min="4" max="4" width="78.6640625" style="14" customWidth="1"/>
    <col min="5" max="5" width="34.5" style="14" customWidth="1"/>
    <col min="6" max="8" width="23.1640625" style="19" customWidth="1"/>
    <col min="9" max="10" width="36" style="14" customWidth="1"/>
    <col min="11" max="11" width="23" style="13" customWidth="1"/>
    <col min="12" max="12" width="15.1640625" style="13" customWidth="1"/>
    <col min="13" max="13" width="4.1640625" style="100" customWidth="1"/>
    <col min="14" max="14" width="4.83203125" style="190" hidden="1" customWidth="1"/>
    <col min="15" max="15" width="15.6640625" style="190" hidden="1" customWidth="1"/>
    <col min="16" max="16" width="10.1640625" style="191" hidden="1" customWidth="1"/>
    <col min="17" max="17" width="13.6640625" style="192" hidden="1" customWidth="1"/>
    <col min="18" max="18" width="22" style="191" hidden="1" customWidth="1"/>
    <col min="19" max="19" width="22.1640625" style="191" hidden="1" customWidth="1"/>
    <col min="20" max="27" width="15.1640625" style="100" hidden="1" customWidth="1"/>
    <col min="28" max="16384" width="15.1640625" style="13" hidden="1"/>
  </cols>
  <sheetData>
    <row r="1" spans="1:32" ht="16" thickBot="1" x14ac:dyDescent="0.25"/>
    <row r="2" spans="1:32" s="39" customFormat="1" ht="72.75" customHeight="1" x14ac:dyDescent="0.2">
      <c r="B2" s="73" t="str">
        <f>IF(Declaration!$I$4="English",Languages!A451,IF(Declaration!$I$4="French",Languages!B451,IF(Declaration!$I$4="Spanish",Languages!C451,IF(Declaration!$I$4="German",Languages!D451,IF(Declaration!$I$4="Chinese",Languages!E451,IF(Declaration!$I$4="Japanese",Languages!F451,IF(Declaration!$I$4="Portugese",Languages!G451)))))))</f>
        <v>Question #</v>
      </c>
      <c r="C2" s="60" t="str">
        <f>IF(Declaration!$I$4="English",Languages!A452,IF(Declaration!$I$4="French",Languages!B452,IF(Declaration!$I$4="Spanish",Languages!C452,IF(Declaration!$I$4="German",Languages!D452,IF(Declaration!$I$4="Chinese",Languages!E452,IF(Declaration!$I$4="Japanese",Languages!F452,IF(Declaration!$I$4="Portugese",Languages!G452)))))))</f>
        <v>Sub-Question #</v>
      </c>
      <c r="D2" s="74"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61"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60"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62"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62"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63"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9" t="str">
        <f>IF(Declaration!$I$4="English",Languages!A459,IF(Declaration!$I$4="French",Languages!B459,IF(Declaration!$I$4="Spanish",Languages!C459,IF(Declaration!$I$4="German",Languages!D459,IF(Declaration!$I$4="Chinese",Languages!E459,IF(Declaration!$I$4="Japanese",Languages!F459,IF(Declaration!$I$4="Portugese",Languages!G459)))))))</f>
        <v>Notes</v>
      </c>
      <c r="K2" s="77"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8">
        <f>COUNTIF(Q5:Q93,"n")</f>
        <v>51</v>
      </c>
      <c r="M2" s="101"/>
      <c r="N2" s="193" t="str">
        <f>IF(Declaration!$I$4="English",Languages!A611,IF(Declaration!$I$4="French",Languages!B611,IF(Declaration!$I$4="Spanish",Languages!C611,IF(Declaration!$I$4="German",Languages!D611,IF(Declaration!$I$4="Chinese",Languages!E611,IF(Declaration!$I$4="Japanese",Languages!F611,IF(Declaration!$I$4="Portugese",Languages!G611)))))))</f>
        <v>Yes</v>
      </c>
      <c r="O2" s="193"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8" t="str">
        <f>IF(Declaration!$I$4="English",Languages!A1039,IF(Declaration!$I$4="French",Languages!B1039,IF(Declaration!$I$4="Spanish",Languages!C1039,IF(Declaration!$I$4="German",Languages!D1039,IF(Declaration!$I$4="Chinese",Languages!E1039,IF(Declaration!$I$4="Japanese",Languages!F1039,IF(Declaration!$I$4="Portugese",Languages!G1039)))))))</f>
        <v>Required</v>
      </c>
      <c r="Q2" s="194" t="str">
        <f>IF(Declaration!$I$4="English",Languages!A632,IF(Declaration!$I$4="French",Languages!B632,IF(Declaration!$I$4="Spanish",Languages!C632,IF(Declaration!$I$4="German",Languages!D632,IF(Declaration!$I$4="Chinese",Languages!E632,IF(Declaration!$I$4="Japanese",Languages!F632,IF(Declaration!$I$4="Portugese",Languages!G632)))))))</f>
        <v>Sample of contractual terms and conditions.</v>
      </c>
      <c r="R2" s="38" t="str">
        <f>IF(Declaration!$I$4="English",Languages!A639,IF(Declaration!$I$4="French",Languages!B639,IF(Declaration!$I$4="Spanish",Languages!C639,IF(Declaration!$I$4="German",Languages!D639,IF(Declaration!$I$4="Chinese",Languages!E639,IF(Declaration!$I$4="Japanese",Languages!F639,IF(Declaration!$I$4="Portugese",Languages!G639)))))))</f>
        <v>Proof of assessment</v>
      </c>
      <c r="S2" s="38" t="str">
        <f>IF(Declaration!$I$4="English",Languages!A638,IF(Declaration!$I$4="French",Languages!B638,IF(Declaration!$I$4="Spanish",Languages!C638,IF(Declaration!$I$4="German",Languages!D638,IF(Declaration!$I$4="Chinese",Languages!E638,IF(Declaration!$I$4="Japanese",Languages!F638,IF(Declaration!$I$4="Portugese",Languages!G638)))))))</f>
        <v>Proof of prioritization</v>
      </c>
      <c r="T2" s="38" t="str">
        <f>IF(Declaration!$I$4="English",Languages!A1044,IF(Declaration!$I$4="French",Languages!B1044,IF(Declaration!$I$4="Spanish",Languages!C1044,IF(Declaration!$I$4="German",Languages!D1044,IF(Declaration!$I$4="Chinese",Languages!E1044,IF(Declaration!$I$4="Japanese",Languages!F1044,IF(Declaration!$I$4="Portugese",Languages!G1044)))))))</f>
        <v>N/A</v>
      </c>
      <c r="U2" s="38" t="str">
        <f>IF(N2="Yes",Languages!$A$1043,IF(N2="Oui",Languages!$B$1043,IF(N2="Sí",Languages!$C$1043,IF(N2="Ja",Languages!$D$1043,IF(N2="是",Languages!$E$1043,IF(N2="はい",Languages!$F$1043,IF(N2="Sim",Languages!$G$1043,IF(N2=Languages!$A$617,"x",IF(N2=Languages!$B$617,"x",IF(N2=Languages!$C$617,"x",IF(N2=Languages!$D$617,"x",IF(N2=Languages!$E$617,"x",IF(N2=Languages!$F$617,"x",IF(N2=Languages!$G$617,"x",""))))))))))))))</f>
        <v>Proof of remedy process required</v>
      </c>
      <c r="V2" s="101"/>
      <c r="W2" s="101"/>
      <c r="X2" s="101"/>
      <c r="Y2" s="101"/>
      <c r="Z2" s="101"/>
      <c r="AA2" s="101"/>
      <c r="AB2" s="38"/>
      <c r="AC2" s="38"/>
      <c r="AD2" s="38"/>
      <c r="AE2" s="38"/>
      <c r="AF2" s="38"/>
    </row>
    <row r="3" spans="1:32" s="39" customFormat="1" ht="109.25" customHeight="1" x14ac:dyDescent="0.2">
      <c r="B3" s="404"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405"/>
      <c r="D3" s="405"/>
      <c r="E3" s="405"/>
      <c r="F3" s="405"/>
      <c r="G3" s="405"/>
      <c r="H3" s="405"/>
      <c r="I3" s="405"/>
      <c r="J3" s="405"/>
      <c r="K3" s="405"/>
      <c r="L3" s="406"/>
      <c r="M3" s="101"/>
      <c r="N3" s="195"/>
      <c r="O3" s="193"/>
      <c r="P3" s="38"/>
      <c r="Q3" s="194"/>
      <c r="R3" s="38"/>
      <c r="S3" s="38"/>
      <c r="T3" s="101"/>
      <c r="U3" s="101"/>
      <c r="V3" s="101"/>
      <c r="W3" s="101"/>
      <c r="X3" s="101"/>
      <c r="Y3" s="101"/>
      <c r="Z3" s="101"/>
      <c r="AA3" s="101"/>
      <c r="AB3" s="38"/>
      <c r="AC3" s="38"/>
      <c r="AD3" s="38"/>
      <c r="AE3" s="38"/>
      <c r="AF3" s="38"/>
    </row>
    <row r="4" spans="1:32" s="36" customFormat="1" ht="31.25" customHeight="1" x14ac:dyDescent="0.15">
      <c r="B4" s="413" t="str">
        <f>Declaration!B8</f>
        <v>Organization Information</v>
      </c>
      <c r="C4" s="414"/>
      <c r="D4" s="414"/>
      <c r="E4" s="414"/>
      <c r="F4" s="414"/>
      <c r="G4" s="414"/>
      <c r="H4" s="414"/>
      <c r="I4" s="414"/>
      <c r="J4" s="414"/>
      <c r="K4" s="415"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412"/>
      <c r="M4" s="102"/>
      <c r="N4" s="196"/>
      <c r="O4" s="197"/>
      <c r="P4" s="35"/>
      <c r="Q4" s="198"/>
      <c r="R4" s="220" t="s">
        <v>169</v>
      </c>
      <c r="S4" s="220" t="s">
        <v>172</v>
      </c>
      <c r="T4" s="102"/>
      <c r="U4" s="102"/>
      <c r="V4" s="102"/>
      <c r="W4" s="102"/>
      <c r="X4" s="102"/>
      <c r="Y4" s="102"/>
      <c r="Z4" s="102"/>
      <c r="AA4" s="102"/>
      <c r="AB4" s="35"/>
      <c r="AC4" s="35"/>
      <c r="AD4" s="35"/>
      <c r="AE4" s="35"/>
      <c r="AF4" s="35"/>
    </row>
    <row r="5" spans="1:32" s="27" customFormat="1" ht="45" customHeight="1" x14ac:dyDescent="0.15">
      <c r="B5" s="117"/>
      <c r="C5" s="118"/>
      <c r="D5" s="119" t="str">
        <f>Declaration!B9</f>
        <v xml:space="preserve">Organization name (no abbreviations): </v>
      </c>
      <c r="E5" s="120" t="str">
        <f>IF(ISBLANK(Declaration!F9),"",Declaration!F9)</f>
        <v/>
      </c>
      <c r="F5" s="121" t="s">
        <v>3</v>
      </c>
      <c r="G5" s="121" t="s">
        <v>3</v>
      </c>
      <c r="H5" s="121" t="s">
        <v>3</v>
      </c>
      <c r="I5" s="122"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23"/>
      <c r="K5" s="426"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
      </c>
      <c r="L5" s="427"/>
      <c r="M5" s="103"/>
      <c r="N5" s="199">
        <f t="shared" ref="N5" si="0">IF(F5="",1,2)</f>
        <v>2</v>
      </c>
      <c r="O5" s="199">
        <f t="shared" ref="O5:O22" si="1">IF(H5=$O$2,2,1)</f>
        <v>1</v>
      </c>
      <c r="P5" s="200">
        <f t="shared" ref="P5" si="2">SUM(N5:O5)</f>
        <v>3</v>
      </c>
      <c r="Q5" s="201" t="str">
        <f>IF(E5="","n","y")</f>
        <v>n</v>
      </c>
      <c r="R5" s="200" t="str">
        <f>IF(Countries!C5=$N$2,Countries!B5,"")</f>
        <v/>
      </c>
      <c r="S5" s="199" t="str">
        <f>IF(Sectors!C6=$N$2,Sectors!B6,"")</f>
        <v/>
      </c>
      <c r="T5" s="103"/>
      <c r="U5" s="103"/>
      <c r="V5" s="103"/>
      <c r="W5" s="103"/>
      <c r="X5" s="103"/>
      <c r="Y5" s="103"/>
      <c r="Z5" s="103"/>
      <c r="AA5" s="103"/>
    </row>
    <row r="6" spans="1:32" s="27" customFormat="1" ht="45" customHeight="1" x14ac:dyDescent="0.15">
      <c r="B6" s="124"/>
      <c r="C6" s="125"/>
      <c r="D6" s="229" t="str">
        <f>Declaration!B10</f>
        <v xml:space="preserve">Organization unique identifier number or code (optional): </v>
      </c>
      <c r="E6" s="120" t="str">
        <f>IF(ISBLANK(Declaration!F10),"",Declaration!F10)</f>
        <v/>
      </c>
      <c r="F6" s="121" t="s">
        <v>3</v>
      </c>
      <c r="G6" s="121" t="s">
        <v>3</v>
      </c>
      <c r="H6" s="121" t="s">
        <v>3</v>
      </c>
      <c r="I6"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23"/>
      <c r="K6" s="428"/>
      <c r="L6" s="429"/>
      <c r="M6" s="103"/>
      <c r="N6" s="199">
        <f t="shared" ref="N6:N8" si="3">IF(F6="",1,2)</f>
        <v>2</v>
      </c>
      <c r="O6" s="199">
        <f t="shared" ref="O6:O8" si="4">IF(H6=$O$2,2,1)</f>
        <v>1</v>
      </c>
      <c r="P6" s="200">
        <f t="shared" ref="P6:P8" si="5">SUM(N6:O6)</f>
        <v>3</v>
      </c>
      <c r="Q6" s="201" t="s">
        <v>4754</v>
      </c>
      <c r="R6" s="200" t="str">
        <f>IF(Countries!C6=$N$2,Countries!B6,"")</f>
        <v/>
      </c>
      <c r="S6" s="199" t="str">
        <f>IF(Sectors!C7=$N$2,Sectors!B7,"")</f>
        <v/>
      </c>
      <c r="T6" s="103"/>
      <c r="U6" s="103"/>
      <c r="V6" s="103"/>
      <c r="W6" s="103"/>
      <c r="X6" s="103"/>
      <c r="Y6" s="103"/>
      <c r="Z6" s="103"/>
      <c r="AA6" s="103"/>
    </row>
    <row r="7" spans="1:32" s="27" customFormat="1" ht="45" customHeight="1" x14ac:dyDescent="0.15">
      <c r="B7" s="124"/>
      <c r="C7" s="125"/>
      <c r="D7" s="229" t="str">
        <f>Declaration!B11</f>
        <v xml:space="preserve">Organization address (optional): </v>
      </c>
      <c r="E7" s="120" t="str">
        <f>IF(ISBLANK(Declaration!F11),"",Declaration!F11)</f>
        <v/>
      </c>
      <c r="F7" s="121" t="s">
        <v>3</v>
      </c>
      <c r="G7" s="121" t="s">
        <v>3</v>
      </c>
      <c r="H7" s="121" t="s">
        <v>3</v>
      </c>
      <c r="I7"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23"/>
      <c r="K7" s="428"/>
      <c r="L7" s="429"/>
      <c r="M7" s="103"/>
      <c r="N7" s="199">
        <f t="shared" si="3"/>
        <v>2</v>
      </c>
      <c r="O7" s="199">
        <f t="shared" si="4"/>
        <v>1</v>
      </c>
      <c r="P7" s="200">
        <f t="shared" si="5"/>
        <v>3</v>
      </c>
      <c r="Q7" s="201" t="s">
        <v>4754</v>
      </c>
      <c r="R7" s="200" t="str">
        <f>IF(Countries!C7=$N$2,Countries!B7,"")</f>
        <v/>
      </c>
      <c r="S7" s="199" t="str">
        <f>IF(Sectors!C8=$N$2,Sectors!B8,"")</f>
        <v/>
      </c>
      <c r="T7" s="103"/>
      <c r="U7" s="103"/>
      <c r="V7" s="103"/>
      <c r="W7" s="103"/>
      <c r="X7" s="103"/>
      <c r="Y7" s="103"/>
      <c r="Z7" s="103"/>
      <c r="AA7" s="103"/>
    </row>
    <row r="8" spans="1:32" s="92" customFormat="1" ht="45" customHeight="1" x14ac:dyDescent="0.15">
      <c r="A8" s="27"/>
      <c r="B8" s="124"/>
      <c r="C8" s="125"/>
      <c r="D8" s="119" t="str">
        <f>Declaration!B12</f>
        <v xml:space="preserve">Contact person full name: </v>
      </c>
      <c r="E8" s="120" t="str">
        <f>IF(ISBLANK(Declaration!F12),"",Declaration!F12)</f>
        <v/>
      </c>
      <c r="F8" s="121" t="s">
        <v>3</v>
      </c>
      <c r="G8" s="121" t="s">
        <v>3</v>
      </c>
      <c r="H8" s="121" t="s">
        <v>3</v>
      </c>
      <c r="I8" s="122"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23"/>
      <c r="K8" s="428"/>
      <c r="L8" s="429"/>
      <c r="N8" s="199">
        <f t="shared" si="3"/>
        <v>2</v>
      </c>
      <c r="O8" s="199">
        <f t="shared" si="4"/>
        <v>1</v>
      </c>
      <c r="P8" s="200">
        <f t="shared" si="5"/>
        <v>3</v>
      </c>
      <c r="Q8" s="201" t="str">
        <f t="shared" ref="Q8:Q15" si="6">IF(E8="","n","y")</f>
        <v>n</v>
      </c>
      <c r="R8" s="200" t="str">
        <f>IF(Countries!C8=$N$2,Countries!B8,"")</f>
        <v/>
      </c>
      <c r="S8" s="199" t="str">
        <f>IF(Sectors!C9=$N$2,Sectors!B9,"")</f>
        <v/>
      </c>
      <c r="T8" s="103"/>
    </row>
    <row r="9" spans="1:32" s="92" customFormat="1" ht="45" customHeight="1" x14ac:dyDescent="0.15">
      <c r="A9" s="27"/>
      <c r="B9" s="124"/>
      <c r="C9" s="125"/>
      <c r="D9" s="119" t="str">
        <f>Declaration!B13</f>
        <v xml:space="preserve">Contact email: </v>
      </c>
      <c r="E9" s="120" t="str">
        <f>IF(ISBLANK(Declaration!F13),"",Declaration!F13)</f>
        <v/>
      </c>
      <c r="F9" s="121" t="s">
        <v>3</v>
      </c>
      <c r="G9" s="121" t="s">
        <v>3</v>
      </c>
      <c r="H9" s="121" t="s">
        <v>3</v>
      </c>
      <c r="I9" s="12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23" t="str">
        <f>IF(ISNUMBER(SEARCH("@",E9)), "", IF(Declaration!$I$4="English",Languages!A465,IF(Declaration!$I$4="French",Languages!B465,IF(Declaration!$I$4="Spanish",Languages!C465,IF(Declaration!$I$4="German",Languages!D465,IF(Declaration!$I$4="Chinese",Languages!E465,IF(Declaration!$I$4="Japanese",Languages!F465,IF(Declaration!$I$4="Portugese",Languages!G465))))))))</f>
        <v>Is the email address you entered correct?</v>
      </c>
      <c r="K9" s="428"/>
      <c r="L9" s="429"/>
      <c r="N9" s="199">
        <f t="shared" ref="N9:N22" si="7">IF(F9="",1,2)</f>
        <v>2</v>
      </c>
      <c r="O9" s="199">
        <f t="shared" si="1"/>
        <v>1</v>
      </c>
      <c r="P9" s="200">
        <f t="shared" ref="P9:P22" si="8">SUM(N9:O9)</f>
        <v>3</v>
      </c>
      <c r="Q9" s="201" t="str">
        <f t="shared" si="6"/>
        <v>n</v>
      </c>
      <c r="R9" s="200" t="str">
        <f>IF(Countries!C9=$N$2,Countries!B9,"")</f>
        <v/>
      </c>
      <c r="S9" s="199" t="str">
        <f>IF(Sectors!C10=$N$2,Sectors!B10,"")</f>
        <v/>
      </c>
      <c r="T9" s="103"/>
    </row>
    <row r="10" spans="1:32" s="92" customFormat="1" ht="45" customHeight="1" x14ac:dyDescent="0.15">
      <c r="A10" s="27"/>
      <c r="B10" s="124"/>
      <c r="C10" s="125"/>
      <c r="D10" s="119" t="str">
        <f>Declaration!B14</f>
        <v xml:space="preserve">Contact phone number (country code + number): </v>
      </c>
      <c r="E10" s="120" t="str">
        <f>IF(ISBLANK(Declaration!F14),"",Declaration!F14)</f>
        <v/>
      </c>
      <c r="F10" s="121" t="s">
        <v>3</v>
      </c>
      <c r="G10" s="121" t="s">
        <v>3</v>
      </c>
      <c r="H10" s="121" t="s">
        <v>3</v>
      </c>
      <c r="I10" s="12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23"/>
      <c r="K10" s="428"/>
      <c r="L10" s="429"/>
      <c r="N10" s="199">
        <f t="shared" si="7"/>
        <v>2</v>
      </c>
      <c r="O10" s="199">
        <f t="shared" si="1"/>
        <v>1</v>
      </c>
      <c r="P10" s="200">
        <f t="shared" si="8"/>
        <v>3</v>
      </c>
      <c r="Q10" s="201" t="str">
        <f t="shared" si="6"/>
        <v>n</v>
      </c>
      <c r="R10" s="200" t="str">
        <f>IF(Countries!C10=$N$2,Countries!B10,"")</f>
        <v/>
      </c>
      <c r="S10" s="199" t="str">
        <f>IF(Sectors!C11=$N$2,Sectors!B11,"")</f>
        <v/>
      </c>
      <c r="T10" s="103"/>
    </row>
    <row r="11" spans="1:32" s="92" customFormat="1" ht="45" customHeight="1" x14ac:dyDescent="0.15">
      <c r="A11" s="27"/>
      <c r="B11" s="124"/>
      <c r="C11" s="125"/>
      <c r="D11" s="119" t="str">
        <f>Declaration!B15</f>
        <v xml:space="preserve">Authorizing person full name: </v>
      </c>
      <c r="E11" s="120" t="str">
        <f>IF(ISBLANK(Declaration!F15),"",Declaration!F15)</f>
        <v/>
      </c>
      <c r="F11" s="121" t="s">
        <v>3</v>
      </c>
      <c r="G11" s="121" t="s">
        <v>3</v>
      </c>
      <c r="H11" s="121" t="s">
        <v>3</v>
      </c>
      <c r="I11" s="12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23"/>
      <c r="K11" s="428"/>
      <c r="L11" s="429"/>
      <c r="N11" s="199">
        <f t="shared" si="7"/>
        <v>2</v>
      </c>
      <c r="O11" s="199">
        <f t="shared" si="1"/>
        <v>1</v>
      </c>
      <c r="P11" s="200">
        <f t="shared" si="8"/>
        <v>3</v>
      </c>
      <c r="Q11" s="201" t="str">
        <f t="shared" si="6"/>
        <v>n</v>
      </c>
      <c r="R11" s="200" t="str">
        <f>IF(Countries!C11=$N$2,Countries!B11,"")</f>
        <v/>
      </c>
      <c r="S11" s="199" t="str">
        <f>IF(Sectors!C12=$N$2,Sectors!B12,"")</f>
        <v/>
      </c>
      <c r="T11" s="103"/>
    </row>
    <row r="12" spans="1:32" s="92" customFormat="1" ht="45" customHeight="1" x14ac:dyDescent="0.15">
      <c r="A12" s="27"/>
      <c r="B12" s="124"/>
      <c r="C12" s="125"/>
      <c r="D12" s="119" t="str">
        <f>Declaration!B16</f>
        <v xml:space="preserve">Authorizer title: </v>
      </c>
      <c r="E12" s="120" t="str">
        <f>IF(ISBLANK(Declaration!F16),"",Declaration!F16)</f>
        <v/>
      </c>
      <c r="F12" s="121" t="s">
        <v>3</v>
      </c>
      <c r="G12" s="121" t="s">
        <v>3</v>
      </c>
      <c r="H12" s="121" t="s">
        <v>3</v>
      </c>
      <c r="I12"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23"/>
      <c r="K12" s="428"/>
      <c r="L12" s="429"/>
      <c r="N12" s="199">
        <f t="shared" ref="N12:N13" si="9">IF(F12="",1,2)</f>
        <v>2</v>
      </c>
      <c r="O12" s="199">
        <f t="shared" ref="O12:O13" si="10">IF(H12=$O$2,2,1)</f>
        <v>1</v>
      </c>
      <c r="P12" s="200">
        <f t="shared" ref="P12:P13" si="11">SUM(N12:O12)</f>
        <v>3</v>
      </c>
      <c r="Q12" s="201" t="str">
        <f t="shared" si="6"/>
        <v>n</v>
      </c>
      <c r="R12" s="200" t="str">
        <f>IF(Countries!C12=$N$2,Countries!B12,"")</f>
        <v/>
      </c>
      <c r="S12" s="199" t="str">
        <f>IF(Sectors!C13=$N$2,Sectors!B13,"")</f>
        <v/>
      </c>
      <c r="T12" s="103"/>
    </row>
    <row r="13" spans="1:32" s="92" customFormat="1" ht="45" customHeight="1" x14ac:dyDescent="0.15">
      <c r="A13" s="27"/>
      <c r="B13" s="124"/>
      <c r="C13" s="125"/>
      <c r="D13" s="119" t="str">
        <f>Declaration!B17</f>
        <v xml:space="preserve">Authorizer email: </v>
      </c>
      <c r="E13" s="120" t="str">
        <f>IF(ISBLANK(Declaration!F17),"",Declaration!F17)</f>
        <v/>
      </c>
      <c r="F13" s="121" t="s">
        <v>3</v>
      </c>
      <c r="G13" s="121" t="s">
        <v>3</v>
      </c>
      <c r="H13" s="121" t="s">
        <v>3</v>
      </c>
      <c r="I13" s="12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23" t="str">
        <f>IF(ISNUMBER(SEARCH("@",E9)), "", IF(Declaration!$I$4="English",Languages!A465,IF(Declaration!$I$4="French",Languages!B465,IF(Declaration!$I$4="Spanish",Languages!C465,IF(Declaration!$I$4="German",Languages!D465,IF(Declaration!$I$4="Chinese",Languages!E465,IF(Declaration!$I$4="Japanese",Languages!F465,IF(Declaration!$I$4="Portugese",Languages!G465))))))))</f>
        <v>Is the email address you entered correct?</v>
      </c>
      <c r="K13" s="428"/>
      <c r="L13" s="429"/>
      <c r="N13" s="199">
        <f t="shared" si="9"/>
        <v>2</v>
      </c>
      <c r="O13" s="199">
        <f t="shared" si="10"/>
        <v>1</v>
      </c>
      <c r="P13" s="200">
        <f t="shared" si="11"/>
        <v>3</v>
      </c>
      <c r="Q13" s="201" t="str">
        <f t="shared" si="6"/>
        <v>n</v>
      </c>
      <c r="R13" s="200" t="str">
        <f>IF(Countries!C13=$N$2,Countries!B13,"")</f>
        <v/>
      </c>
      <c r="S13" s="199" t="str">
        <f>IF(Sectors!C14=$N$2,Sectors!B14,"")</f>
        <v/>
      </c>
      <c r="T13" s="103"/>
    </row>
    <row r="14" spans="1:32" s="92" customFormat="1" ht="45" customHeight="1" x14ac:dyDescent="0.15">
      <c r="A14" s="27"/>
      <c r="B14" s="124"/>
      <c r="C14" s="125"/>
      <c r="D14" s="119" t="str">
        <f>Declaration!B18</f>
        <v xml:space="preserve">Authorizer phone number (country code + number): </v>
      </c>
      <c r="E14" s="120" t="str">
        <f>IF(ISBLANK(Declaration!F18),"",Declaration!F18)</f>
        <v/>
      </c>
      <c r="F14" s="121" t="s">
        <v>3</v>
      </c>
      <c r="G14" s="121" t="s">
        <v>3</v>
      </c>
      <c r="H14" s="121" t="s">
        <v>3</v>
      </c>
      <c r="I14" s="12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23" t="str">
        <f ca="1">IF(ISNUMBER(SUMPRODUCT(SEARCH(MID(E14,ROW(INDIRECT("1:"&amp;LEN(E14))),1),"abcdefghijklmnopqrstuvwxyz"))),"Is the phone number you entered correct?","")</f>
        <v/>
      </c>
      <c r="K14" s="428"/>
      <c r="L14" s="429"/>
      <c r="N14" s="199">
        <f t="shared" si="7"/>
        <v>2</v>
      </c>
      <c r="O14" s="199">
        <f t="shared" si="1"/>
        <v>1</v>
      </c>
      <c r="P14" s="200">
        <f t="shared" si="8"/>
        <v>3</v>
      </c>
      <c r="Q14" s="201" t="str">
        <f t="shared" si="6"/>
        <v>n</v>
      </c>
      <c r="R14" s="200" t="str">
        <f>IF(Countries!C14=$N$2,Countries!B14,"")</f>
        <v/>
      </c>
      <c r="S14" s="199" t="str">
        <f>IF(Sectors!C15=$N$2,Sectors!B15,"")</f>
        <v/>
      </c>
      <c r="T14" s="103"/>
    </row>
    <row r="15" spans="1:32" s="92" customFormat="1" ht="45" customHeight="1" x14ac:dyDescent="0.15">
      <c r="A15" s="27"/>
      <c r="B15" s="124"/>
      <c r="C15" s="125"/>
      <c r="D15" s="119" t="str">
        <f>Declaration!B19</f>
        <v xml:space="preserve">Date of completion (YYYY/MM/DD): </v>
      </c>
      <c r="E15" s="230" t="str">
        <f>IF(ISBLANK(Declaration!F19),"",Declaration!F19)</f>
        <v/>
      </c>
      <c r="F15" s="121" t="s">
        <v>3</v>
      </c>
      <c r="G15" s="121" t="s">
        <v>3</v>
      </c>
      <c r="H15" s="121" t="s">
        <v>3</v>
      </c>
      <c r="I15" s="12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23"/>
      <c r="K15" s="428"/>
      <c r="L15" s="429"/>
      <c r="N15" s="199">
        <f t="shared" si="7"/>
        <v>2</v>
      </c>
      <c r="O15" s="199">
        <f t="shared" si="1"/>
        <v>1</v>
      </c>
      <c r="P15" s="200">
        <f t="shared" si="8"/>
        <v>3</v>
      </c>
      <c r="Q15" s="201" t="str">
        <f t="shared" si="6"/>
        <v>n</v>
      </c>
      <c r="R15" s="200" t="str">
        <f>IF(Countries!C15=$N$2,Countries!B15,"")</f>
        <v/>
      </c>
      <c r="S15" s="199" t="str">
        <f>IF(Sectors!C16=$N$2,Sectors!B16,"")</f>
        <v/>
      </c>
      <c r="T15" s="103"/>
    </row>
    <row r="16" spans="1:32" s="92" customFormat="1" ht="45" customHeight="1" x14ac:dyDescent="0.15">
      <c r="A16" s="27"/>
      <c r="B16" s="124"/>
      <c r="C16" s="125"/>
      <c r="D16" s="119" t="str">
        <f>Declaration!B20</f>
        <v>Goods scope 1:</v>
      </c>
      <c r="E16" s="120" t="str">
        <f>IF(ISBLANK(Declaration!G20),"",Declaration!G20)</f>
        <v/>
      </c>
      <c r="F16" s="121" t="s">
        <v>3</v>
      </c>
      <c r="G16" s="121" t="s">
        <v>3</v>
      </c>
      <c r="H16" s="121" t="s">
        <v>3</v>
      </c>
      <c r="I16" s="18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23"/>
      <c r="K16" s="428"/>
      <c r="L16" s="429"/>
      <c r="N16" s="199">
        <f t="shared" si="7"/>
        <v>2</v>
      </c>
      <c r="O16" s="199">
        <f t="shared" si="1"/>
        <v>1</v>
      </c>
      <c r="P16" s="200">
        <f t="shared" si="8"/>
        <v>3</v>
      </c>
      <c r="Q16" s="201" t="str">
        <f>IF(Declaration!F20="","n",IF(AND(Declaration!F20&lt;&gt;$T$2,Declaration!G20=""),"n","y"))</f>
        <v>n</v>
      </c>
      <c r="R16" s="200" t="str">
        <f>IF(Countries!C16=$N$2,Countries!B16,"")</f>
        <v/>
      </c>
      <c r="S16" s="199"/>
      <c r="T16" s="103"/>
    </row>
    <row r="17" spans="1:32" s="92" customFormat="1" ht="45" customHeight="1" x14ac:dyDescent="0.15">
      <c r="A17" s="27"/>
      <c r="B17" s="124"/>
      <c r="C17" s="125"/>
      <c r="D17" s="119" t="str">
        <f>Declaration!B21</f>
        <v>Goods scope 2:</v>
      </c>
      <c r="E17" s="120" t="str">
        <f>IF(ISBLANK(Declaration!G21),"",Declaration!G21)</f>
        <v/>
      </c>
      <c r="F17" s="121" t="s">
        <v>3</v>
      </c>
      <c r="G17" s="121" t="s">
        <v>3</v>
      </c>
      <c r="H17" s="121" t="s">
        <v>3</v>
      </c>
      <c r="I17" s="18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23"/>
      <c r="K17" s="428"/>
      <c r="L17" s="429"/>
      <c r="N17" s="199">
        <f t="shared" si="7"/>
        <v>2</v>
      </c>
      <c r="O17" s="199">
        <f t="shared" si="1"/>
        <v>1</v>
      </c>
      <c r="P17" s="200">
        <f t="shared" si="8"/>
        <v>3</v>
      </c>
      <c r="Q17" s="201" t="str">
        <f>IF(Declaration!F21="","n",IF(AND(Declaration!F21&lt;&gt;$T$2,Declaration!G21=""),"n","y"))</f>
        <v>n</v>
      </c>
      <c r="R17" s="200" t="str">
        <f>IF(Countries!C17=$N$2,Countries!B17,"")</f>
        <v/>
      </c>
      <c r="S17" s="199"/>
      <c r="T17" s="103"/>
    </row>
    <row r="18" spans="1:32" s="92" customFormat="1" ht="45" customHeight="1" x14ac:dyDescent="0.15">
      <c r="A18" s="27"/>
      <c r="B18" s="124"/>
      <c r="C18" s="125"/>
      <c r="D18" s="119" t="str">
        <f>Declaration!B22</f>
        <v>Goods scope 3:</v>
      </c>
      <c r="E18" s="120" t="str">
        <f>IF(ISBLANK(Declaration!G22),"",Declaration!G22)</f>
        <v/>
      </c>
      <c r="F18" s="121" t="s">
        <v>3</v>
      </c>
      <c r="G18" s="121" t="s">
        <v>3</v>
      </c>
      <c r="H18" s="121" t="s">
        <v>3</v>
      </c>
      <c r="I18" s="18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23"/>
      <c r="K18" s="428"/>
      <c r="L18" s="429"/>
      <c r="N18" s="199">
        <f t="shared" si="7"/>
        <v>2</v>
      </c>
      <c r="O18" s="199">
        <f t="shared" si="1"/>
        <v>1</v>
      </c>
      <c r="P18" s="200">
        <f t="shared" si="8"/>
        <v>3</v>
      </c>
      <c r="Q18" s="201" t="str">
        <f>IF(Declaration!F22="","n",IF(AND(Declaration!F22&lt;&gt;$T$2,Declaration!G22=""),"n","y"))</f>
        <v>n</v>
      </c>
      <c r="R18" s="200" t="str">
        <f>IF(Countries!C18=$N$2,Countries!B18,"")</f>
        <v/>
      </c>
      <c r="S18" s="199"/>
      <c r="T18" s="103"/>
    </row>
    <row r="19" spans="1:32" s="92" customFormat="1" ht="45" customHeight="1" x14ac:dyDescent="0.15">
      <c r="A19" s="27"/>
      <c r="B19" s="124"/>
      <c r="C19" s="125"/>
      <c r="D19" s="119" t="str">
        <f>Declaration!B23</f>
        <v>Goods scope 4:</v>
      </c>
      <c r="E19" s="120" t="str">
        <f>IF(ISBLANK(Declaration!G23),"",Declaration!G23)</f>
        <v/>
      </c>
      <c r="F19" s="121" t="s">
        <v>3</v>
      </c>
      <c r="G19" s="121" t="s">
        <v>3</v>
      </c>
      <c r="H19" s="121" t="s">
        <v>3</v>
      </c>
      <c r="I19" s="18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23"/>
      <c r="K19" s="428"/>
      <c r="L19" s="429"/>
      <c r="N19" s="199">
        <f t="shared" si="7"/>
        <v>2</v>
      </c>
      <c r="O19" s="199">
        <f t="shared" si="1"/>
        <v>1</v>
      </c>
      <c r="P19" s="200">
        <f t="shared" si="8"/>
        <v>3</v>
      </c>
      <c r="Q19" s="201" t="str">
        <f>IF(Declaration!F23="","n",IF(AND(Declaration!F23&lt;&gt;$T$2,Declaration!G23=""),"n","y"))</f>
        <v>n</v>
      </c>
      <c r="R19" s="200" t="str">
        <f>IF(Countries!C19=$N$2,Countries!B19,"")</f>
        <v/>
      </c>
      <c r="S19" s="199"/>
      <c r="T19" s="103"/>
    </row>
    <row r="20" spans="1:32" s="92" customFormat="1" ht="45" customHeight="1" x14ac:dyDescent="0.15">
      <c r="A20" s="27"/>
      <c r="B20" s="124"/>
      <c r="C20" s="125"/>
      <c r="D20" s="119" t="str">
        <f>Declaration!B24</f>
        <v>Goods scope 5:</v>
      </c>
      <c r="E20" s="120" t="str">
        <f>IF(ISBLANK(Declaration!G24),"",Declaration!G24)</f>
        <v/>
      </c>
      <c r="F20" s="121" t="s">
        <v>3</v>
      </c>
      <c r="G20" s="121" t="s">
        <v>3</v>
      </c>
      <c r="H20" s="121" t="s">
        <v>3</v>
      </c>
      <c r="I20" s="18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23"/>
      <c r="K20" s="428"/>
      <c r="L20" s="429"/>
      <c r="N20" s="199">
        <f t="shared" si="7"/>
        <v>2</v>
      </c>
      <c r="O20" s="199">
        <f t="shared" si="1"/>
        <v>1</v>
      </c>
      <c r="P20" s="200">
        <f t="shared" si="8"/>
        <v>3</v>
      </c>
      <c r="Q20" s="201" t="str">
        <f>IF(Declaration!F24="","n",IF(AND(Declaration!F24&lt;&gt;$T$2,Declaration!G24=""),"n","y"))</f>
        <v>n</v>
      </c>
      <c r="R20" s="200" t="str">
        <f>IF(Countries!C20=$N$2,Countries!B20,"")</f>
        <v/>
      </c>
      <c r="S20" s="199" t="str">
        <f>IF(OR(Sectors!C18="Yes",Sectors!C18="Oui",Sectors!C18="Sí",Sectors!C18="Ja",Sectors!C18="是",Sectors!C18="はい",Sectors!C18="Sim"),Sectors!B18,"")</f>
        <v/>
      </c>
      <c r="T20" s="103"/>
    </row>
    <row r="21" spans="1:32" s="92" customFormat="1" ht="45" customHeight="1" x14ac:dyDescent="0.15">
      <c r="A21" s="27"/>
      <c r="B21" s="124"/>
      <c r="C21" s="125"/>
      <c r="D21" s="240" t="str">
        <f>Declaration!B25</f>
        <v>Topics scope:</v>
      </c>
      <c r="E21" s="242" t="str">
        <f>IF(ISBLANK(Declaration!F25),"",Declaration!F25)</f>
        <v/>
      </c>
      <c r="F21" s="121" t="s">
        <v>3</v>
      </c>
      <c r="G21" s="121" t="s">
        <v>3</v>
      </c>
      <c r="H21" s="121" t="s">
        <v>3</v>
      </c>
      <c r="I21" s="18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23"/>
      <c r="K21" s="428"/>
      <c r="L21" s="429"/>
      <c r="N21" s="199">
        <f t="shared" si="7"/>
        <v>2</v>
      </c>
      <c r="O21" s="199">
        <f t="shared" si="1"/>
        <v>1</v>
      </c>
      <c r="P21" s="200">
        <f t="shared" si="8"/>
        <v>3</v>
      </c>
      <c r="Q21" s="201" t="str">
        <f>IF(E21="","n","y")</f>
        <v>n</v>
      </c>
      <c r="R21" s="200" t="str">
        <f>IF(Countries!C21=$N$2,Countries!B21,"")</f>
        <v/>
      </c>
      <c r="S21" s="199" t="str">
        <f>IF(OR(Sectors!C19="Yes",Sectors!C19="Oui",Sectors!C19="Sí",Sectors!C19="Ja",Sectors!C19="是",Sectors!C19="はい",Sectors!C19="Sim"),Sectors!B19,"")</f>
        <v/>
      </c>
      <c r="T21" s="103"/>
    </row>
    <row r="22" spans="1:32" s="92" customFormat="1" ht="45" customHeight="1" x14ac:dyDescent="0.15">
      <c r="A22" s="27"/>
      <c r="B22" s="124"/>
      <c r="C22" s="239"/>
      <c r="D22" s="243" t="str">
        <f>Declaration!B26</f>
        <v>Regulatory scope:</v>
      </c>
      <c r="E22" s="244" t="str">
        <f>IF(ISBLANK(Declaration!F26),"",Declaration!F26)</f>
        <v/>
      </c>
      <c r="F22" s="241" t="s">
        <v>3</v>
      </c>
      <c r="G22" s="121" t="s">
        <v>3</v>
      </c>
      <c r="H22" s="121" t="s">
        <v>3</v>
      </c>
      <c r="I22"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23"/>
      <c r="K22" s="430"/>
      <c r="L22" s="431"/>
      <c r="N22" s="199">
        <f t="shared" si="7"/>
        <v>2</v>
      </c>
      <c r="O22" s="199">
        <f t="shared" si="1"/>
        <v>1</v>
      </c>
      <c r="P22" s="200">
        <f t="shared" si="8"/>
        <v>3</v>
      </c>
      <c r="Q22" s="201" t="str">
        <f>IF(E22="","n","y")</f>
        <v>n</v>
      </c>
      <c r="R22" s="200"/>
      <c r="S22" s="199"/>
      <c r="T22" s="103"/>
    </row>
    <row r="23" spans="1:32" s="109" customFormat="1" ht="31.5" customHeight="1" x14ac:dyDescent="0.15">
      <c r="A23" s="36"/>
      <c r="B23" s="407" t="str">
        <f>Declaration!B29</f>
        <v xml:space="preserve">Questions 1-10: Screening &amp; Prioritization  </v>
      </c>
      <c r="C23" s="408"/>
      <c r="D23" s="410"/>
      <c r="E23" s="410"/>
      <c r="F23" s="408"/>
      <c r="G23" s="408"/>
      <c r="H23" s="408"/>
      <c r="I23" s="408"/>
      <c r="J23" s="408"/>
      <c r="K23" s="411"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412"/>
      <c r="M23" s="35"/>
      <c r="N23" s="199"/>
      <c r="O23" s="199"/>
      <c r="P23" s="200"/>
      <c r="Q23" s="201"/>
      <c r="R23" s="200" t="str">
        <f>IF(Countries!C22=$N$2,Countries!B22,"")</f>
        <v/>
      </c>
      <c r="S23" s="199"/>
      <c r="T23" s="102"/>
      <c r="U23" s="35"/>
      <c r="V23" s="35"/>
      <c r="W23" s="35"/>
      <c r="X23" s="35"/>
      <c r="Y23" s="35"/>
      <c r="Z23" s="35"/>
      <c r="AA23" s="35"/>
      <c r="AB23" s="35"/>
      <c r="AC23" s="35"/>
      <c r="AD23" s="35"/>
      <c r="AE23" s="35"/>
      <c r="AF23" s="35"/>
    </row>
    <row r="24" spans="1:32" s="110" customFormat="1" ht="201" customHeight="1" x14ac:dyDescent="0.15">
      <c r="A24" s="33"/>
      <c r="B24" s="187">
        <f>IF(ISBLANK(Declaration!B30),"",Declaration!B30)</f>
        <v>1</v>
      </c>
      <c r="C24" s="187" t="str">
        <f>IF(ISBLANK(Declaration!C30),"",Declaration!C30)</f>
        <v/>
      </c>
      <c r="D24" s="128" t="str">
        <f>Declaration!D30</f>
        <v>Where does your organization have operations? Please select all countries/jurisdictions that apply on the 'Countries tab'.</v>
      </c>
      <c r="E24" s="129" t="str">
        <f>IF(ISBLANK(Declaration!F30),"",Declaration!F30)</f>
        <v>Number selected: 0</v>
      </c>
      <c r="F24" s="130" t="s">
        <v>3</v>
      </c>
      <c r="G24" s="130" t="s">
        <v>3</v>
      </c>
      <c r="H24" s="130" t="s">
        <v>3</v>
      </c>
      <c r="I24"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3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Have you selected the countries your organization operates in on the 'Countries' tab?</v>
      </c>
      <c r="K24" s="416" t="str">
        <f>TRIM(SUBSTITUTE(S5&amp;","&amp;S6&amp;","&amp;S7&amp;","&amp;S8&amp;","&amp;S9&amp;","&amp;S10&amp;","&amp;S11&amp;","&amp;S12&amp;","&amp;S13&amp;","&amp;S14&amp;","&amp;S15&amp;","&amp;S16&amp;","&amp;S17&amp;","&amp;S18,","," "))</f>
        <v/>
      </c>
      <c r="L24" s="417"/>
      <c r="N24" s="199">
        <f t="shared" ref="N24" si="12">IF(F24="",1,2)</f>
        <v>2</v>
      </c>
      <c r="O24" s="199">
        <f>IF(H24=$O$2,2,1)</f>
        <v>1</v>
      </c>
      <c r="P24" s="200">
        <f t="shared" ref="P24" si="13">SUM(N24:O24)</f>
        <v>3</v>
      </c>
      <c r="Q24" s="201" t="str">
        <f>IF(SUM(COUNTIF(Countries!$C:$C,$N$2))=0,"n","y")</f>
        <v>n</v>
      </c>
      <c r="R24" s="200" t="str">
        <f>IF(Countries!C23=$N$2,Countries!B23,"")</f>
        <v/>
      </c>
      <c r="S24" s="199"/>
      <c r="T24" s="104"/>
    </row>
    <row r="25" spans="1:32" s="110" customFormat="1" ht="55.25" customHeight="1" x14ac:dyDescent="0.15">
      <c r="A25" s="33"/>
      <c r="B25" s="187">
        <f>IF(ISBLANK(Declaration!B31),"",Declaration!B31)</f>
        <v>2</v>
      </c>
      <c r="C25" s="187" t="str">
        <f>IF(ISBLANK(Declaration!C31),"",Declaration!C31)</f>
        <v/>
      </c>
      <c r="D25" s="128" t="str">
        <f>Declaration!D31</f>
        <v>Does your organization have operations in any of the sectors listed on the 'Sectors tab'? If Yes, please select all sectors that apply on the 'Sectors' tab.</v>
      </c>
      <c r="E25" s="129" t="str">
        <f>IF(ISBLANK(Declaration!F31),"",Declaration!F31)</f>
        <v/>
      </c>
      <c r="F25" s="130" t="s">
        <v>3</v>
      </c>
      <c r="G25" s="130" t="s">
        <v>3</v>
      </c>
      <c r="H25" s="130" t="s">
        <v>3</v>
      </c>
      <c r="I25"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3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Have you selected the sectors any of your suppliers operate in on the 'Sectoral tab?</v>
      </c>
      <c r="K25" s="418"/>
      <c r="L25" s="419"/>
      <c r="N25" s="199">
        <f t="shared" ref="N25" si="14">IF(F25="",1,2)</f>
        <v>2</v>
      </c>
      <c r="O25" s="199">
        <f>IF(H25=$O$2,2,1)</f>
        <v>1</v>
      </c>
      <c r="P25" s="200">
        <f t="shared" ref="P25" si="15">SUM(N25:O25)</f>
        <v>3</v>
      </c>
      <c r="Q25" s="201" t="str">
        <f>IF(AND(E25=N2,COUNTIF(Sectors!C6:C16,Declaration!$P$2)&gt;0),"y",IF(E25=Declaration!$P$3,"y","n"))</f>
        <v>n</v>
      </c>
      <c r="R25" s="200" t="str">
        <f>IF(Countries!C24=$N$2,Countries!B24,"")</f>
        <v/>
      </c>
      <c r="S25" s="199"/>
      <c r="T25" s="104"/>
    </row>
    <row r="26" spans="1:32" s="110" customFormat="1" ht="55.25" customHeight="1" x14ac:dyDescent="0.15">
      <c r="A26" s="33"/>
      <c r="B26" s="187">
        <f>IF(ISBLANK(Declaration!B32),"",Declaration!B32)</f>
        <v>3</v>
      </c>
      <c r="C26" s="187" t="str">
        <f>IF(ISBLANK(Declaration!C32),"",Declaration!C32)</f>
        <v/>
      </c>
      <c r="D26" s="424" t="str">
        <f>Declaration!D32</f>
        <v>Does your organization produce and/or source (directly or indirectly) the good(s) covered by this Declaration in any of the source countries listed in the 'Source Countries tab'? Please select all countries that apply on the 'Source Countries tab'.</v>
      </c>
      <c r="E26" s="424" t="str">
        <f>IF(ISBLANK(Declaration!F32),"",Declaration!F32)</f>
        <v/>
      </c>
      <c r="F26" s="424" t="s">
        <v>3</v>
      </c>
      <c r="G26" s="424" t="s">
        <v>3</v>
      </c>
      <c r="H26" s="424" t="s">
        <v>3</v>
      </c>
      <c r="I26" s="425"/>
      <c r="J26" s="130"/>
      <c r="K26" s="418"/>
      <c r="L26" s="419"/>
      <c r="N26" s="199"/>
      <c r="O26" s="199"/>
      <c r="P26" s="200"/>
      <c r="Q26" s="201"/>
      <c r="R26" s="200" t="str">
        <f>IF(Countries!C25=$N$2,Countries!B25,"")</f>
        <v/>
      </c>
      <c r="S26" s="199"/>
      <c r="T26" s="104"/>
    </row>
    <row r="27" spans="1:32" s="110" customFormat="1" ht="116.25" customHeight="1" x14ac:dyDescent="0.15">
      <c r="A27" s="33"/>
      <c r="B27" s="187" t="str">
        <f>IF(ISBLANK(Declaration!B33),"",Declaration!B33)</f>
        <v/>
      </c>
      <c r="C27" s="187" t="str">
        <f>IF(ISBLANK(Declaration!C33),"",Declaration!C33)</f>
        <v/>
      </c>
      <c r="D27" s="119" t="str">
        <f>Declaration!D33</f>
        <v/>
      </c>
      <c r="E27" s="129" t="str">
        <f>IF(ISBLANK(Declaration!F33),"",Declaration!F33)</f>
        <v/>
      </c>
      <c r="F27" s="130" t="s">
        <v>3</v>
      </c>
      <c r="G27" s="130" t="s">
        <v>3</v>
      </c>
      <c r="H27" s="130" t="s">
        <v>3</v>
      </c>
      <c r="I27"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30"/>
      <c r="K27" s="418"/>
      <c r="L27" s="419"/>
      <c r="N27" s="199">
        <f t="shared" ref="N27:N31" si="16">IF(F27="",1,2)</f>
        <v>2</v>
      </c>
      <c r="O27" s="199">
        <f>IF(H27=$O$2,2,1)</f>
        <v>1</v>
      </c>
      <c r="P27" s="200">
        <f t="shared" ref="P27:P31" si="17">SUM(N27:O27)</f>
        <v>3</v>
      </c>
      <c r="Q27" s="201" t="str">
        <f>IF(COUNTIF(Declaration!O33:P33,Declaration!$P$19)&gt;0,"n","y")</f>
        <v>y</v>
      </c>
      <c r="R27" s="200" t="str">
        <f>IF(Countries!C26=$N$2,Countries!B26,"")</f>
        <v/>
      </c>
      <c r="S27" s="199"/>
      <c r="T27" s="104"/>
    </row>
    <row r="28" spans="1:32" s="110" customFormat="1" ht="117" customHeight="1" x14ac:dyDescent="0.15">
      <c r="A28" s="33"/>
      <c r="B28" s="187" t="str">
        <f>IF(ISBLANK(Declaration!B34),"",Declaration!B34)</f>
        <v/>
      </c>
      <c r="C28" s="187" t="str">
        <f>IF(ISBLANK(Declaration!C34),"",Declaration!C34)</f>
        <v/>
      </c>
      <c r="D28" s="119" t="str">
        <f>Declaration!D34</f>
        <v/>
      </c>
      <c r="E28" s="129" t="str">
        <f>IF(ISBLANK(Declaration!F34),"",Declaration!F34)</f>
        <v/>
      </c>
      <c r="F28" s="130" t="s">
        <v>3</v>
      </c>
      <c r="G28" s="130" t="s">
        <v>3</v>
      </c>
      <c r="H28" s="130" t="s">
        <v>3</v>
      </c>
      <c r="I28"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30"/>
      <c r="K28" s="418"/>
      <c r="L28" s="419"/>
      <c r="N28" s="199">
        <f t="shared" si="16"/>
        <v>2</v>
      </c>
      <c r="O28" s="199">
        <f>IF(H28=$O$2,2,1)</f>
        <v>1</v>
      </c>
      <c r="P28" s="200">
        <f t="shared" si="17"/>
        <v>3</v>
      </c>
      <c r="Q28" s="201" t="str">
        <f>IF(COUNTIF(Declaration!O34:P34,Declaration!$P$19)&gt;0,"n","y")</f>
        <v>y</v>
      </c>
      <c r="R28" s="200" t="str">
        <f>IF(Countries!C27=$N$2,Countries!B27,"")</f>
        <v/>
      </c>
      <c r="S28" s="199"/>
      <c r="T28" s="104"/>
    </row>
    <row r="29" spans="1:32" s="110" customFormat="1" ht="117" customHeight="1" x14ac:dyDescent="0.15">
      <c r="A29" s="33"/>
      <c r="B29" s="187" t="str">
        <f>IF(ISBLANK(Declaration!B35),"",Declaration!B35)</f>
        <v/>
      </c>
      <c r="C29" s="187" t="str">
        <f>IF(ISBLANK(Declaration!C35),"",Declaration!C35)</f>
        <v/>
      </c>
      <c r="D29" s="119" t="str">
        <f>Declaration!D35</f>
        <v/>
      </c>
      <c r="E29" s="129" t="str">
        <f>IF(ISBLANK(Declaration!F35),"",Declaration!F35)</f>
        <v/>
      </c>
      <c r="F29" s="130" t="s">
        <v>3</v>
      </c>
      <c r="G29" s="130" t="s">
        <v>3</v>
      </c>
      <c r="H29" s="130" t="s">
        <v>3</v>
      </c>
      <c r="I29"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30"/>
      <c r="K29" s="418"/>
      <c r="L29" s="419"/>
      <c r="N29" s="199">
        <f t="shared" si="16"/>
        <v>2</v>
      </c>
      <c r="O29" s="199">
        <f>IF(H29=$O$2,2,1)</f>
        <v>1</v>
      </c>
      <c r="P29" s="200">
        <f t="shared" si="17"/>
        <v>3</v>
      </c>
      <c r="Q29" s="201" t="str">
        <f>IF(COUNTIF(Declaration!O35:P35,Declaration!$P$19)&gt;0,"n","y")</f>
        <v>y</v>
      </c>
      <c r="R29" s="200" t="str">
        <f>IF(Countries!C28=$N$2,Countries!B28,"")</f>
        <v/>
      </c>
      <c r="S29" s="199"/>
      <c r="T29" s="104"/>
    </row>
    <row r="30" spans="1:32" s="110" customFormat="1" ht="117" customHeight="1" x14ac:dyDescent="0.15">
      <c r="A30" s="33"/>
      <c r="B30" s="187" t="str">
        <f>IF(ISBLANK(Declaration!B36),"",Declaration!B36)</f>
        <v/>
      </c>
      <c r="C30" s="187" t="str">
        <f>IF(ISBLANK(Declaration!C36),"",Declaration!C36)</f>
        <v/>
      </c>
      <c r="D30" s="119" t="str">
        <f>Declaration!D36</f>
        <v/>
      </c>
      <c r="E30" s="129" t="str">
        <f>IF(ISBLANK(Declaration!F36),"",Declaration!F36)</f>
        <v/>
      </c>
      <c r="F30" s="130" t="s">
        <v>3</v>
      </c>
      <c r="G30" s="130" t="s">
        <v>3</v>
      </c>
      <c r="H30" s="130" t="s">
        <v>3</v>
      </c>
      <c r="I30"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30"/>
      <c r="K30" s="418"/>
      <c r="L30" s="419"/>
      <c r="N30" s="199">
        <f t="shared" si="16"/>
        <v>2</v>
      </c>
      <c r="O30" s="199">
        <f>IF(H30=$O$2,2,1)</f>
        <v>1</v>
      </c>
      <c r="P30" s="200">
        <f t="shared" si="17"/>
        <v>3</v>
      </c>
      <c r="Q30" s="201" t="str">
        <f>IF(COUNTIF(Declaration!O36:P36,Declaration!$P$19)&gt;0,"n","y")</f>
        <v>y</v>
      </c>
      <c r="R30" s="200" t="str">
        <f>IF(Countries!C29=$N$2,Countries!B29,"")</f>
        <v/>
      </c>
      <c r="S30" s="199"/>
      <c r="T30" s="104"/>
    </row>
    <row r="31" spans="1:32" s="110" customFormat="1" ht="117" customHeight="1" x14ac:dyDescent="0.15">
      <c r="A31" s="33"/>
      <c r="B31" s="187" t="str">
        <f>IF(ISBLANK(Declaration!B37),"",Declaration!B37)</f>
        <v/>
      </c>
      <c r="C31" s="187" t="str">
        <f>IF(ISBLANK(Declaration!C37),"",Declaration!C37)</f>
        <v/>
      </c>
      <c r="D31" s="119" t="str">
        <f>Declaration!D37</f>
        <v/>
      </c>
      <c r="E31" s="129" t="str">
        <f>IF(ISBLANK(Declaration!F37),"",Declaration!F37)</f>
        <v/>
      </c>
      <c r="F31" s="130" t="s">
        <v>3</v>
      </c>
      <c r="G31" s="130" t="s">
        <v>3</v>
      </c>
      <c r="H31" s="130" t="s">
        <v>3</v>
      </c>
      <c r="I31"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30"/>
      <c r="K31" s="418"/>
      <c r="L31" s="419"/>
      <c r="N31" s="199">
        <f t="shared" si="16"/>
        <v>2</v>
      </c>
      <c r="O31" s="199">
        <f>IF(H31=$O$2,2,1)</f>
        <v>1</v>
      </c>
      <c r="P31" s="200">
        <f t="shared" si="17"/>
        <v>3</v>
      </c>
      <c r="Q31" s="201" t="str">
        <f>IF(COUNTIF(Declaration!O37:P37,Declaration!$P$19)&gt;0,"n","y")</f>
        <v>y</v>
      </c>
      <c r="R31" s="200" t="str">
        <f>IF(Countries!C30=$N$2,Countries!B30,"")</f>
        <v/>
      </c>
      <c r="S31" s="199"/>
      <c r="T31" s="104"/>
    </row>
    <row r="32" spans="1:32" s="110" customFormat="1" ht="55.25" customHeight="1" x14ac:dyDescent="0.15">
      <c r="A32" s="33"/>
      <c r="B32" s="187">
        <f>IF(ISBLANK(Declaration!B38),"",Declaration!B38)</f>
        <v>4</v>
      </c>
      <c r="C32" s="187" t="str">
        <f>IF(ISBLANK(Declaration!C38),"",Declaration!C38)</f>
        <v/>
      </c>
      <c r="D32" s="422" t="str">
        <f>Declaration!D38</f>
        <v>Does your organization have a direct relationship with the supplier(s) growing, mining or manufacturing the good(s) covered by this Declaration?</v>
      </c>
      <c r="E32" s="422" t="str">
        <f>IF(ISBLANK(Declaration!F38),"",Declaration!F38)</f>
        <v/>
      </c>
      <c r="F32" s="422" t="s">
        <v>3</v>
      </c>
      <c r="G32" s="422" t="s">
        <v>3</v>
      </c>
      <c r="H32" s="422" t="s">
        <v>3</v>
      </c>
      <c r="I32" s="423"/>
      <c r="J32" s="130"/>
      <c r="K32" s="418"/>
      <c r="L32" s="419"/>
      <c r="N32" s="199"/>
      <c r="O32" s="199"/>
      <c r="P32" s="200"/>
      <c r="Q32" s="201"/>
      <c r="R32" s="200" t="str">
        <f>IF(Countries!C31=$N$2,Countries!B31,"")</f>
        <v/>
      </c>
      <c r="S32" s="199"/>
      <c r="T32" s="104"/>
    </row>
    <row r="33" spans="1:32" s="110" customFormat="1" ht="45.5" customHeight="1" x14ac:dyDescent="0.15">
      <c r="A33" s="33"/>
      <c r="B33" s="187" t="str">
        <f>IF(ISBLANK(Declaration!B39),"",Declaration!B39)</f>
        <v/>
      </c>
      <c r="C33" s="187" t="str">
        <f>IF(ISBLANK(Declaration!C39),"",Declaration!C39)</f>
        <v/>
      </c>
      <c r="D33" s="119" t="str">
        <f>Declaration!D39</f>
        <v/>
      </c>
      <c r="E33" s="129" t="str">
        <f>IF(ISBLANK(Declaration!F39),"",Declaration!F39)</f>
        <v/>
      </c>
      <c r="F33" s="130" t="s">
        <v>3</v>
      </c>
      <c r="G33" s="130" t="s">
        <v>3</v>
      </c>
      <c r="H33" s="130" t="s">
        <v>3</v>
      </c>
      <c r="I33"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21"/>
      <c r="K33" s="418"/>
      <c r="L33" s="419"/>
      <c r="N33" s="199">
        <f>IF(F33="",1,2)</f>
        <v>2</v>
      </c>
      <c r="O33" s="199">
        <f t="shared" ref="O33:O43" si="18">IF(H33=$O$2,2,1)</f>
        <v>1</v>
      </c>
      <c r="P33" s="200">
        <f t="shared" ref="P33:P37" si="19">SUM(N33:O33)</f>
        <v>3</v>
      </c>
      <c r="Q33" s="201" t="str">
        <f>IF(AND(D33&lt;&gt;"",E33=""),"n","y")</f>
        <v>y</v>
      </c>
      <c r="R33" s="200" t="str">
        <f>IF(Countries!C32=$N$2,Countries!B32,"")</f>
        <v/>
      </c>
      <c r="S33" s="199"/>
      <c r="T33" s="104"/>
    </row>
    <row r="34" spans="1:32" s="110" customFormat="1" ht="56.75" customHeight="1" x14ac:dyDescent="0.15">
      <c r="A34" s="33"/>
      <c r="B34" s="187" t="str">
        <f>IF(ISBLANK(Declaration!B40),"",Declaration!B40)</f>
        <v/>
      </c>
      <c r="C34" s="187" t="str">
        <f>IF(ISBLANK(Declaration!C40),"",Declaration!C40)</f>
        <v/>
      </c>
      <c r="D34" s="119" t="str">
        <f>Declaration!D40</f>
        <v/>
      </c>
      <c r="E34" s="129" t="str">
        <f>IF(ISBLANK(Declaration!F40),"",Declaration!F40)</f>
        <v/>
      </c>
      <c r="F34" s="130" t="s">
        <v>3</v>
      </c>
      <c r="G34" s="130" t="s">
        <v>3</v>
      </c>
      <c r="H34" s="130" t="s">
        <v>3</v>
      </c>
      <c r="I34"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21"/>
      <c r="K34" s="418"/>
      <c r="L34" s="419"/>
      <c r="N34" s="199">
        <f>IF(F34="",1,2)</f>
        <v>2</v>
      </c>
      <c r="O34" s="199">
        <f t="shared" si="18"/>
        <v>1</v>
      </c>
      <c r="P34" s="200">
        <f t="shared" si="19"/>
        <v>3</v>
      </c>
      <c r="Q34" s="201" t="str">
        <f>IF(AND(D34&lt;&gt;"",E34=""),"n","y")</f>
        <v>y</v>
      </c>
      <c r="R34" s="200" t="str">
        <f>IF(Countries!C33=$N$2,Countries!B33,"")</f>
        <v/>
      </c>
      <c r="S34" s="199"/>
      <c r="T34" s="104"/>
    </row>
    <row r="35" spans="1:32" s="110" customFormat="1" ht="45.5" customHeight="1" x14ac:dyDescent="0.15">
      <c r="A35" s="33"/>
      <c r="B35" s="187" t="str">
        <f>IF(ISBLANK(Declaration!B41),"",Declaration!B41)</f>
        <v/>
      </c>
      <c r="C35" s="187" t="str">
        <f>IF(ISBLANK(Declaration!C41),"",Declaration!C41)</f>
        <v/>
      </c>
      <c r="D35" s="119" t="str">
        <f>Declaration!D41</f>
        <v/>
      </c>
      <c r="E35" s="129" t="str">
        <f>IF(ISBLANK(Declaration!F41),"",Declaration!F41)</f>
        <v/>
      </c>
      <c r="F35" s="130" t="s">
        <v>3</v>
      </c>
      <c r="G35" s="130" t="s">
        <v>3</v>
      </c>
      <c r="H35" s="130" t="s">
        <v>3</v>
      </c>
      <c r="I35"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2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Have you selected the sectors any of your suppliers operate in on the 'Sectoral tab?</v>
      </c>
      <c r="K35" s="418"/>
      <c r="L35" s="419"/>
      <c r="N35" s="199">
        <f t="shared" ref="N35:N37" si="20">IF(F35="",1,2)</f>
        <v>2</v>
      </c>
      <c r="O35" s="199">
        <f t="shared" si="18"/>
        <v>1</v>
      </c>
      <c r="P35" s="200">
        <f t="shared" si="19"/>
        <v>3</v>
      </c>
      <c r="Q35" s="201" t="str">
        <f>IF(AND(D35&lt;&gt;"",E35=""),"n","y")</f>
        <v>y</v>
      </c>
      <c r="R35" s="200" t="str">
        <f>IF(Countries!C34=$N$2,Countries!B34,"")</f>
        <v/>
      </c>
      <c r="S35" s="199"/>
      <c r="T35" s="104"/>
    </row>
    <row r="36" spans="1:32" s="110" customFormat="1" ht="45.5" customHeight="1" x14ac:dyDescent="0.15">
      <c r="A36" s="33"/>
      <c r="B36" s="187" t="str">
        <f>IF(ISBLANK(Declaration!B42),"",Declaration!B42)</f>
        <v/>
      </c>
      <c r="C36" s="187" t="str">
        <f>IF(ISBLANK(Declaration!C42),"",Declaration!C42)</f>
        <v/>
      </c>
      <c r="D36" s="119" t="str">
        <f>Declaration!D42</f>
        <v/>
      </c>
      <c r="E36" s="129" t="str">
        <f>IF(ISBLANK(Declaration!F42),"",Declaration!F42)</f>
        <v/>
      </c>
      <c r="F36" s="130" t="s">
        <v>3</v>
      </c>
      <c r="G36" s="130" t="s">
        <v>3</v>
      </c>
      <c r="H36" s="130" t="s">
        <v>3</v>
      </c>
      <c r="I36"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21"/>
      <c r="K36" s="418"/>
      <c r="L36" s="419"/>
      <c r="N36" s="199">
        <f t="shared" si="20"/>
        <v>2</v>
      </c>
      <c r="O36" s="199">
        <f t="shared" si="18"/>
        <v>1</v>
      </c>
      <c r="P36" s="200">
        <f t="shared" si="19"/>
        <v>3</v>
      </c>
      <c r="Q36" s="201" t="str">
        <f>IF(AND(D36&lt;&gt;"",E36=""),"n","y")</f>
        <v>y</v>
      </c>
      <c r="R36" s="200" t="str">
        <f>IF(Countries!C35=$N$2,Countries!B35,"")</f>
        <v/>
      </c>
      <c r="S36" s="199"/>
      <c r="T36" s="104"/>
    </row>
    <row r="37" spans="1:32" s="110" customFormat="1" ht="45.5" customHeight="1" x14ac:dyDescent="0.15">
      <c r="A37" s="33"/>
      <c r="B37" s="187" t="str">
        <f>IF(ISBLANK(Declaration!B43),"",Declaration!B43)</f>
        <v/>
      </c>
      <c r="C37" s="187" t="str">
        <f>IF(ISBLANK(Declaration!C43),"",Declaration!C43)</f>
        <v/>
      </c>
      <c r="D37" s="119" t="str">
        <f>Declaration!D43</f>
        <v/>
      </c>
      <c r="E37" s="129" t="str">
        <f>IF(ISBLANK(Declaration!F43),"",Declaration!F43)</f>
        <v/>
      </c>
      <c r="F37" s="130" t="s">
        <v>3</v>
      </c>
      <c r="G37" s="130" t="s">
        <v>3</v>
      </c>
      <c r="H37" s="130" t="s">
        <v>3</v>
      </c>
      <c r="I37"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21"/>
      <c r="K37" s="418"/>
      <c r="L37" s="419"/>
      <c r="N37" s="199">
        <f t="shared" si="20"/>
        <v>2</v>
      </c>
      <c r="O37" s="199">
        <f t="shared" si="18"/>
        <v>1</v>
      </c>
      <c r="P37" s="200">
        <f t="shared" si="19"/>
        <v>3</v>
      </c>
      <c r="Q37" s="201" t="str">
        <f>IF(AND(D37&lt;&gt;"",E37=""),"n","y")</f>
        <v>y</v>
      </c>
      <c r="R37" s="200" t="str">
        <f>IF(Countries!C36=$N$2,Countries!B36,"")</f>
        <v/>
      </c>
      <c r="S37" s="199"/>
      <c r="T37" s="104"/>
    </row>
    <row r="38" spans="1:32" s="110" customFormat="1" ht="45.5" customHeight="1" x14ac:dyDescent="0.15">
      <c r="A38" s="33"/>
      <c r="B38" s="187">
        <f>IF(ISBLANK(Declaration!B44),"",Declaration!B44)</f>
        <v>5</v>
      </c>
      <c r="C38" s="187" t="str">
        <f>IF(ISBLANK(Declaration!C44),"",Declaration!C44)</f>
        <v/>
      </c>
      <c r="D38" s="128" t="str">
        <f>Declaration!D44</f>
        <v xml:space="preserve">How many workers and agents does your organization employ? </v>
      </c>
      <c r="E38" s="129" t="str">
        <f>IF(ISBLANK(Declaration!F44),"",Declaration!F44)</f>
        <v/>
      </c>
      <c r="F38" s="130" t="s">
        <v>3</v>
      </c>
      <c r="G38" s="130" t="s">
        <v>3</v>
      </c>
      <c r="H38" s="130" t="s">
        <v>3</v>
      </c>
      <c r="I38"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21"/>
      <c r="K38" s="418"/>
      <c r="L38" s="419"/>
      <c r="N38" s="199">
        <f t="shared" ref="N38:N43" si="21">IF(F38="",1,2)</f>
        <v>2</v>
      </c>
      <c r="O38" s="199">
        <f t="shared" si="18"/>
        <v>1</v>
      </c>
      <c r="P38" s="200">
        <f t="shared" ref="P38:P43" si="22">SUM(N38:O38)</f>
        <v>3</v>
      </c>
      <c r="Q38" s="201" t="str">
        <f t="shared" ref="Q38:Q41" si="23">IF(E38&lt;&gt;"","y","n")</f>
        <v>n</v>
      </c>
      <c r="R38" s="200" t="str">
        <f>IF(Countries!C37=$N$2,Countries!B37,"")</f>
        <v/>
      </c>
      <c r="S38" s="199"/>
      <c r="T38" s="104"/>
    </row>
    <row r="39" spans="1:32" s="110" customFormat="1" ht="45.5" customHeight="1" x14ac:dyDescent="0.15">
      <c r="A39" s="33"/>
      <c r="B39" s="187">
        <f>IF(ISBLANK(Declaration!B45),"",Declaration!B45)</f>
        <v>6</v>
      </c>
      <c r="C39" s="187" t="str">
        <f>IF(ISBLANK(Declaration!C45),"",Declaration!C45)</f>
        <v/>
      </c>
      <c r="D39" s="228" t="str">
        <f>Declaration!D45</f>
        <v xml:space="preserve">What is the age of your youngest worker or agent? </v>
      </c>
      <c r="E39" s="129" t="str">
        <f>IF(ISBLANK(Declaration!F45),"",Declaration!F45)</f>
        <v/>
      </c>
      <c r="F39" s="130" t="s">
        <v>3</v>
      </c>
      <c r="G39" s="130" t="s">
        <v>3</v>
      </c>
      <c r="H39" s="130" t="s">
        <v>3</v>
      </c>
      <c r="I39"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21"/>
      <c r="K39" s="418"/>
      <c r="L39" s="419"/>
      <c r="N39" s="199">
        <f t="shared" ref="N39" si="24">IF(F39="",1,2)</f>
        <v>2</v>
      </c>
      <c r="O39" s="199">
        <f t="shared" ref="O39" si="25">IF(H39=$O$2,2,1)</f>
        <v>1</v>
      </c>
      <c r="P39" s="200">
        <f t="shared" ref="P39" si="26">SUM(N39:O39)</f>
        <v>3</v>
      </c>
      <c r="Q39" s="201" t="str">
        <f t="shared" si="23"/>
        <v>n</v>
      </c>
      <c r="R39" s="200" t="str">
        <f>IF(Countries!C38=$N$2,Countries!B38,"")</f>
        <v/>
      </c>
      <c r="S39" s="199"/>
      <c r="T39" s="104"/>
    </row>
    <row r="40" spans="1:32" s="110" customFormat="1" ht="45.5" customHeight="1" x14ac:dyDescent="0.15">
      <c r="A40" s="33"/>
      <c r="B40" s="187">
        <f>IF(ISBLANK(Declaration!B46),"",Declaration!B46)</f>
        <v>7</v>
      </c>
      <c r="C40" s="187" t="str">
        <f>IF(ISBLANK(Declaration!C46),"",Declaration!C46)</f>
        <v/>
      </c>
      <c r="D40" s="128" t="str">
        <f>Declaration!D46</f>
        <v>Does your organization employ or hire low-skilled foreign or domestic migrant workers (directly or through recruiters)?</v>
      </c>
      <c r="E40" s="129" t="str">
        <f>IF(ISBLANK(Declaration!F46),"",Declaration!F46)</f>
        <v/>
      </c>
      <c r="F40" s="130" t="s">
        <v>3</v>
      </c>
      <c r="G40" s="130" t="s">
        <v>3</v>
      </c>
      <c r="H40" s="130" t="s">
        <v>3</v>
      </c>
      <c r="I40"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21"/>
      <c r="K40" s="418"/>
      <c r="L40" s="419"/>
      <c r="N40" s="199">
        <f t="shared" si="21"/>
        <v>2</v>
      </c>
      <c r="O40" s="199">
        <f t="shared" si="18"/>
        <v>1</v>
      </c>
      <c r="P40" s="200">
        <f t="shared" si="22"/>
        <v>3</v>
      </c>
      <c r="Q40" s="201" t="str">
        <f t="shared" si="23"/>
        <v>n</v>
      </c>
      <c r="R40" s="200" t="str">
        <f>IF(Countries!C39=$N$2,Countries!B39,"")</f>
        <v/>
      </c>
      <c r="S40" s="199"/>
      <c r="T40" s="104"/>
    </row>
    <row r="41" spans="1:32" s="110" customFormat="1" ht="45.5" customHeight="1" x14ac:dyDescent="0.15">
      <c r="A41" s="33"/>
      <c r="B41" s="187">
        <f>IF(ISBLANK(Declaration!B47),"",Declaration!B47)</f>
        <v>8</v>
      </c>
      <c r="C41" s="187" t="str">
        <f>IF(ISBLANK(Declaration!C47),"",Declaration!C47)</f>
        <v/>
      </c>
      <c r="D41" s="128" t="str">
        <f>Declaration!D47</f>
        <v>Does your organization use recruiters who hire subcontractors to recruit workers?</v>
      </c>
      <c r="E41" s="129" t="str">
        <f>IF(ISBLANK(Declaration!F47),"",Declaration!F47)</f>
        <v/>
      </c>
      <c r="F41" s="130" t="s">
        <v>3</v>
      </c>
      <c r="G41" s="130" t="s">
        <v>3</v>
      </c>
      <c r="H41" s="130" t="s">
        <v>3</v>
      </c>
      <c r="I41"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21"/>
      <c r="K41" s="418"/>
      <c r="L41" s="419"/>
      <c r="N41" s="199">
        <f t="shared" si="21"/>
        <v>2</v>
      </c>
      <c r="O41" s="199">
        <f t="shared" si="18"/>
        <v>1</v>
      </c>
      <c r="P41" s="200">
        <f t="shared" si="22"/>
        <v>3</v>
      </c>
      <c r="Q41" s="201" t="str">
        <f t="shared" si="23"/>
        <v>n</v>
      </c>
      <c r="R41" s="200" t="str">
        <f>IF(Countries!C40=$N$2,Countries!B40,"")</f>
        <v/>
      </c>
      <c r="S41" s="199"/>
      <c r="T41" s="104"/>
    </row>
    <row r="42" spans="1:32" s="110" customFormat="1" ht="85.5" customHeight="1" x14ac:dyDescent="0.15">
      <c r="A42" s="33"/>
      <c r="B42" s="187">
        <f>IF(ISBLANK(Declaration!B48),"",Declaration!B48)</f>
        <v>9</v>
      </c>
      <c r="C42" s="187"/>
      <c r="D42" s="228"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29" t="str">
        <f>IF(ISBLANK(Declaration!F48),"",Declaration!F48)</f>
        <v/>
      </c>
      <c r="F42" s="130" t="s">
        <v>3</v>
      </c>
      <c r="G42" s="130" t="s">
        <v>3</v>
      </c>
      <c r="H42" s="130" t="s">
        <v>3</v>
      </c>
      <c r="I42"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21"/>
      <c r="K42" s="418"/>
      <c r="L42" s="419"/>
      <c r="N42" s="199">
        <f t="shared" ref="N42" si="27">IF(F42="",1,2)</f>
        <v>2</v>
      </c>
      <c r="O42" s="199">
        <f t="shared" ref="O42" si="28">IF(H42=$O$2,2,1)</f>
        <v>1</v>
      </c>
      <c r="P42" s="200">
        <f t="shared" ref="P42" si="29">SUM(N42:O42)</f>
        <v>3</v>
      </c>
      <c r="Q42" s="201" t="str">
        <f>IF(AND(E42="",$E$22=Declaration!$P$26),"n","y")</f>
        <v>y</v>
      </c>
      <c r="R42" s="200" t="str">
        <f>IF(Countries!C41=$N$2,Countries!B41,"")</f>
        <v/>
      </c>
      <c r="S42" s="199"/>
      <c r="T42" s="104"/>
    </row>
    <row r="43" spans="1:32" s="110" customFormat="1" ht="86.25" customHeight="1" x14ac:dyDescent="0.15">
      <c r="A43" s="33"/>
      <c r="B43" s="187">
        <f>IF(ISBLANK(Declaration!B49),"",Declaration!B49)</f>
        <v>10</v>
      </c>
      <c r="C43" s="187" t="str">
        <f>IF(ISBLANK(Declaration!C49),"",Declaration!C49)</f>
        <v/>
      </c>
      <c r="D43" s="128"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29" t="str">
        <f>IF(ISBLANK(Declaration!F49),"",Declaration!F49)</f>
        <v/>
      </c>
      <c r="F43" s="130" t="s">
        <v>3</v>
      </c>
      <c r="G43" s="130" t="s">
        <v>3</v>
      </c>
      <c r="H43" s="130" t="s">
        <v>3</v>
      </c>
      <c r="I43"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21"/>
      <c r="K43" s="420"/>
      <c r="L43" s="421"/>
      <c r="N43" s="199">
        <f t="shared" si="21"/>
        <v>2</v>
      </c>
      <c r="O43" s="199">
        <f t="shared" si="18"/>
        <v>1</v>
      </c>
      <c r="P43" s="200">
        <f t="shared" si="22"/>
        <v>3</v>
      </c>
      <c r="Q43" s="201" t="str">
        <f>IF(AND(E43="",$E$22=Declaration!$P$26),"n","y")</f>
        <v>y</v>
      </c>
      <c r="R43" s="200" t="str">
        <f>IF(Countries!C42=$N$2,Countries!B42,"")</f>
        <v/>
      </c>
      <c r="S43" s="199"/>
      <c r="T43" s="104"/>
    </row>
    <row r="44" spans="1:32" s="109" customFormat="1" ht="31.5" customHeight="1" x14ac:dyDescent="0.15">
      <c r="A44" s="36"/>
      <c r="B44" s="407" t="str">
        <f>Declaration!B50</f>
        <v>Questions 11-13: Policy</v>
      </c>
      <c r="C44" s="408"/>
      <c r="D44" s="408"/>
      <c r="E44" s="408"/>
      <c r="F44" s="408"/>
      <c r="G44" s="408"/>
      <c r="H44" s="408"/>
      <c r="I44" s="408"/>
      <c r="J44" s="408"/>
      <c r="K44" s="408"/>
      <c r="L44" s="409"/>
      <c r="M44" s="35"/>
      <c r="N44" s="199"/>
      <c r="O44" s="199"/>
      <c r="P44" s="200"/>
      <c r="Q44" s="201"/>
      <c r="R44" s="200" t="str">
        <f>IF(Countries!C43=$N$2,Countries!B43,"")</f>
        <v/>
      </c>
      <c r="S44" s="199" t="str">
        <f>IF(OR(Sectors!C47="Yes",Sectors!C47="Oui",Sectors!C47="Sí",Sectors!C47="Ja",Sectors!C47="是",Sectors!C47="はい",Sectors!C47="Sim"),Sectors!B47,"")</f>
        <v/>
      </c>
      <c r="T44" s="102"/>
      <c r="U44" s="35"/>
      <c r="V44" s="35"/>
      <c r="W44" s="35"/>
      <c r="X44" s="35"/>
      <c r="Y44" s="35"/>
      <c r="Z44" s="35"/>
      <c r="AA44" s="35"/>
      <c r="AB44" s="35"/>
      <c r="AC44" s="35"/>
      <c r="AD44" s="35"/>
      <c r="AE44" s="35"/>
      <c r="AF44" s="35"/>
    </row>
    <row r="45" spans="1:32" s="111" customFormat="1" ht="45" customHeight="1" x14ac:dyDescent="0.15">
      <c r="A45" s="20"/>
      <c r="B45" s="187">
        <f>IF(ISBLANK(Declaration!B51),"",Declaration!B51)</f>
        <v>11</v>
      </c>
      <c r="C45" s="187" t="str">
        <f>IF(ISBLANK(Declaration!C51),"",Declaration!C51)</f>
        <v/>
      </c>
      <c r="D45" s="422" t="str">
        <f>Declaration!D51</f>
        <v>Does your organization issue a policy/policies explicitly prohibiting workers and agents from the following:</v>
      </c>
      <c r="E45" s="422"/>
      <c r="F45" s="422"/>
      <c r="G45" s="422"/>
      <c r="H45" s="422"/>
      <c r="I45" s="423"/>
      <c r="J45" s="132"/>
      <c r="K45" s="133"/>
      <c r="L45" s="134"/>
      <c r="N45" s="199"/>
      <c r="O45" s="199"/>
      <c r="P45" s="200"/>
      <c r="Q45" s="202"/>
      <c r="R45" s="200" t="str">
        <f>IF(Countries!C44=$N$2,Countries!B44,"")</f>
        <v/>
      </c>
      <c r="S45" s="199"/>
      <c r="T45" s="178"/>
    </row>
    <row r="46" spans="1:32" s="112" customFormat="1" ht="45" customHeight="1" x14ac:dyDescent="0.15">
      <c r="A46" s="34"/>
      <c r="B46" s="187" t="str">
        <f>IF(ISBLANK(Declaration!B52),"",Declaration!B52)</f>
        <v/>
      </c>
      <c r="C46" s="187" t="str">
        <f>IF(ISBLANK(Declaration!C52),"",Declaration!C52)</f>
        <v>a</v>
      </c>
      <c r="D46" s="135" t="str">
        <f>Declaration!D52</f>
        <v>engaging in all forms of forced labor and human trafficking (also referred to as modern slavery)?</v>
      </c>
      <c r="E46" s="120" t="str">
        <f>IF(ISBLANK(Declaration!F52),"",Declaration!F52)</f>
        <v/>
      </c>
      <c r="F46" s="120" t="str">
        <f>IF(AND(E46&lt;&gt;"",Declaration!G52=""),"x",IF(AND(E46&lt;&gt;"",Declaration!G52&lt;&gt;""),Declaration!G52,""))</f>
        <v/>
      </c>
      <c r="G46" s="12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None Selected</v>
      </c>
      <c r="H46" s="120" t="str">
        <f>IF(ISBLANK(Declaration!J52),"",Declaration!J52)</f>
        <v/>
      </c>
      <c r="I46"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21" t="str">
        <f>IF(Declaration!$I$4="English",IF(F46=Languages!$A$640,IF(G46=Languages!$A$617,IF(H46="",Languages!$A$656,""),IF(G46=Languages!$A$618,IF(H46="",Languages!$A$657,""),Languages!$A$658)),""),IF(Declaration!$I$4="French",IF(F46=Languages!$B$640,IF(G46=Languages!$B$617,IF(H46="",Languages!$B$656,""),IF(G46=Languages!$B$618,IF(H46="",Languages!$B$657,""),Languages!$B$658)),""),IF(Declaration!$I$4="Spanish",IF(F46=Languages!$C$640,IF(G46=Languages!$C$617,IF(H46="",Languages!$C$656,""),IF(G46=Languages!$C$618,IF(H46="",Languages!$C$657,""),Languages!$C$658)),""),IF(Declaration!$I$4="German",IF(F46=Languages!$D$640,IF(G46=Languages!$D$617,IF(H46="",Languages!$D$656,""),IF(G46=Languages!$D$618,IF(H46="",Languages!$D$657,""),Languages!$D$658)),""),IF(Declaration!$I$4="Chinese",IF(F46=Languages!$E$640,IF(G46=Languages!$E$617,IF(H46="",Languages!$E$656,""),IF(G46=Languages!$E$618,IF(H46="",Languages!$E$657,""),Languages!$E$658)),""),IF(Declaration!$I$4="Japanese",IF(F46=Languages!$F$640,IF(G46=Languages!$F$617,IF(H46="",Languages!$F$656,""),IF(G46=Languages!$F$618,IF(H46="",Languages!$F$657,""),Languages!$F$658)),""),IF(Declaration!$I$4="Portugese",IF(F46=Languages!$G$640,IF(G46=Languages!$G$617,IF(H46="",Languages!$G$656,""),IF(G46=Languages!$G$618,IF(H46="",Languages!$G$657,""),Languages!$G$658)),""))))))))</f>
        <v/>
      </c>
      <c r="K46" s="136"/>
      <c r="L46" s="137"/>
      <c r="N46" s="199">
        <f t="shared" ref="N46" si="30">IF(F46="",1,2)</f>
        <v>1</v>
      </c>
      <c r="O46" s="199" t="str">
        <f>IF(ISNUMBER(SEARCH($P$2,F46)), IF(G46=Declaration!$Q$2,IF(H46&lt;&gt;"",2,1),IF(G46=Declaration!$Q$3,IF(H46&lt;&gt;"",2,1))),"n")</f>
        <v>n</v>
      </c>
      <c r="P46" s="200">
        <f t="shared" ref="P46" si="31">SUM(N46:O46)</f>
        <v>1</v>
      </c>
      <c r="Q46" s="202" t="str">
        <f t="shared" ref="Q46" si="32">IF(O46="n",IF(N46=2,"y","n"),IF(O46=2,"y","n"))</f>
        <v>n</v>
      </c>
      <c r="R46" s="200" t="str">
        <f>IF(Countries!C45=$N$2,Countries!B45,"")</f>
        <v/>
      </c>
      <c r="T46" s="105"/>
    </row>
    <row r="47" spans="1:32" s="112" customFormat="1" ht="72" customHeight="1" x14ac:dyDescent="0.15">
      <c r="A47" s="34"/>
      <c r="B47" s="187"/>
      <c r="C47" s="187" t="str">
        <f>IF(ISBLANK(Declaration!C53),"",Declaration!C53)</f>
        <v>b</v>
      </c>
      <c r="D47" s="135"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20" t="str">
        <f>IF(ISBLANK(Declaration!F53),"",Declaration!F53)</f>
        <v/>
      </c>
      <c r="F47" s="120" t="str">
        <f>IF(AND(E47&lt;&gt;"",Declaration!G53=""),"x",IF(AND(E47&lt;&gt;"",Declaration!G53&lt;&gt;""),Declaration!G53,""))</f>
        <v/>
      </c>
      <c r="G47" s="12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None Selected</v>
      </c>
      <c r="H47" s="120" t="str">
        <f>IF(ISBLANK(Declaration!J53),"",Declaration!J53)</f>
        <v/>
      </c>
      <c r="I47"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21"/>
      <c r="K47" s="136"/>
      <c r="L47" s="137"/>
      <c r="N47" s="199">
        <f t="shared" ref="N47" si="33">IF(F47="",1,2)</f>
        <v>1</v>
      </c>
      <c r="O47" s="199" t="str">
        <f>IF(ISNUMBER(SEARCH($P$2,F47)), IF(G47=Declaration!$Q$2,IF(H47&lt;&gt;"",2,1),IF(G47=Declaration!$Q$3,IF(H47&lt;&gt;"",2,1))),"n")</f>
        <v>n</v>
      </c>
      <c r="P47" s="200">
        <f t="shared" ref="P47" si="34">SUM(N47:O47)</f>
        <v>1</v>
      </c>
      <c r="Q47" s="202" t="str">
        <f t="shared" ref="Q47" si="35">IF(O47="n",IF(N47=2,"y","n"),IF(O47=2,"y","n"))</f>
        <v>n</v>
      </c>
      <c r="R47" s="200" t="str">
        <f>IF(Countries!C46=$N$2,Countries!B46,"")</f>
        <v/>
      </c>
      <c r="T47" s="105"/>
    </row>
    <row r="48" spans="1:32" s="112" customFormat="1" ht="49.5" customHeight="1" x14ac:dyDescent="0.15">
      <c r="A48" s="34"/>
      <c r="B48" s="187" t="str">
        <f>IF(ISBLANK(Declaration!B54),"",Declaration!B54)</f>
        <v/>
      </c>
      <c r="C48" s="187" t="str">
        <f>IF(ISBLANK(Declaration!C54),"",Declaration!C54)</f>
        <v>c</v>
      </c>
      <c r="D48" s="135" t="str">
        <f>Declaration!D54</f>
        <v>engaging in child labor? Child labor constitutes work performed by a person under the age for completing compulsory schooling, and in general not less than 15 years.</v>
      </c>
      <c r="E48" s="120" t="str">
        <f>IF(ISBLANK(Declaration!F54),"",Declaration!F54)</f>
        <v/>
      </c>
      <c r="F48" s="120" t="str">
        <f>IF(AND(E48&lt;&gt;"",Declaration!G54=""),"x",IF(AND(E48&lt;&gt;"",Declaration!G54&lt;&gt;""),Declaration!G54,""))</f>
        <v/>
      </c>
      <c r="G48" s="12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None Selected</v>
      </c>
      <c r="H48" s="120" t="str">
        <f>IF(ISBLANK(Declaration!J54),"",Declaration!J54)</f>
        <v/>
      </c>
      <c r="I48"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21" t="str">
        <f>IF(Declaration!$I$4="English",IF(F48=Languages!$A$640,IF(G48=Languages!$A$617,IF(H48="",Languages!$A$656,""),IF(G48=Languages!$A$618,IF(H48="",Languages!$A$657,""),Languages!$A$658)),""),IF(Declaration!$I$4="French",IF(F48=Languages!$B$640,IF(G48=Languages!$B$617,IF(H48="",Languages!$B$656,""),IF(G48=Languages!$B$618,IF(H48="",Languages!$B$657,""),Languages!$B$658)),""),IF(Declaration!$I$4="Spanish",IF(F48=Languages!$C$640,IF(G48=Languages!$C$617,IF(H48="",Languages!$C$656,""),IF(G48=Languages!$C$618,IF(H48="",Languages!$C$657,""),Languages!$C$658)),""),IF(Declaration!$I$4="German",IF(F48=Languages!$D$640,IF(G48=Languages!$D$617,IF(H48="",Languages!$D$656,""),IF(G48=Languages!$D$618,IF(H48="",Languages!$D$657,""),Languages!$D$658)),""),IF(Declaration!$I$4="Chinese",IF(F48=Languages!$E$640,IF(G48=Languages!$E$617,IF(H48="",Languages!$E$656,""),IF(G48=Languages!$E$618,IF(H48="",Languages!$E$657,""),Languages!$E$658)),""),IF(Declaration!$I$4="Japanese",IF(F48=Languages!$F$640,IF(G48=Languages!$F$617,IF(H48="",Languages!$F$656,""),IF(G48=Languages!$F$618,IF(H48="",Languages!$F$657,""),Languages!$F$658)),""),IF(Declaration!$I$4="Portugese",IF(F48=Languages!$G$640,IF(G48=Languages!$G$617,IF(H48="",Languages!$G$656,""),IF(G48=Languages!$G$618,IF(H48="",Languages!$G$657,""),Languages!$G$658)),""))))))))</f>
        <v/>
      </c>
      <c r="K48" s="136"/>
      <c r="L48" s="137"/>
      <c r="N48" s="199">
        <f t="shared" ref="N48:N53" si="36">IF(F48="",1,2)</f>
        <v>1</v>
      </c>
      <c r="O48" s="199" t="str">
        <f>IF(ISNUMBER(SEARCH($P$2,F48)), IF(G48=Declaration!$Q$2,IF(H48&lt;&gt;"",2,1),IF(G48=Declaration!$Q$3,IF(H48&lt;&gt;"",2,1))),"n")</f>
        <v>n</v>
      </c>
      <c r="P48" s="200">
        <f t="shared" ref="P48:P53" si="37">SUM(N48:O48)</f>
        <v>1</v>
      </c>
      <c r="Q48" s="202" t="str">
        <f t="shared" ref="Q48:Q53" si="38">IF(O48="n",IF(N48=2,"y","n"),IF(O48=2,"y","n"))</f>
        <v>n</v>
      </c>
      <c r="R48" s="200" t="str">
        <f>IF(Countries!C47=$N$2,Countries!B47,"")</f>
        <v/>
      </c>
      <c r="S48" s="199"/>
      <c r="T48" s="105"/>
    </row>
    <row r="49" spans="2:32" s="34" customFormat="1" ht="45" customHeight="1" x14ac:dyDescent="0.15">
      <c r="B49" s="187" t="str">
        <f>IF(ISBLANK(Declaration!B55),"",Declaration!B55)</f>
        <v/>
      </c>
      <c r="C49" s="187" t="str">
        <f>IF(ISBLANK(Declaration!C55),"",Declaration!C55)</f>
        <v>d</v>
      </c>
      <c r="D49" s="135" t="str">
        <f>Declaration!D55</f>
        <v>withholding worker identity or immigration documents?</v>
      </c>
      <c r="E49" s="120" t="str">
        <f>IF(ISBLANK(Declaration!F55),"",Declaration!F55)</f>
        <v/>
      </c>
      <c r="F49" s="120" t="str">
        <f>IF(AND(E49&lt;&gt;"",Declaration!G55=""),"x",IF(AND(E49&lt;&gt;"",Declaration!G55&lt;&gt;""),Declaration!G55,""))</f>
        <v/>
      </c>
      <c r="G49" s="12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None Selected</v>
      </c>
      <c r="H49" s="120" t="str">
        <f>IF(ISBLANK(Declaration!J55),"",Declaration!J55)</f>
        <v/>
      </c>
      <c r="I49"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21" t="str">
        <f>IF(Declaration!$I$4="English",IF(F49=Languages!$A$640,IF(G49=Languages!$A$617,IF(H49="",Languages!$A$656,""),IF(G49=Languages!$A$618,IF(H49="",Languages!$A$657,""),Languages!$A$658)),""),IF(Declaration!$I$4="French",IF(F49=Languages!$B$640,IF(G49=Languages!$B$617,IF(H49="",Languages!$B$656,""),IF(G49=Languages!$B$618,IF(H49="",Languages!$B$657,""),Languages!$B$658)),""),IF(Declaration!$I$4="Spanish",IF(F49=Languages!$C$640,IF(G49=Languages!$C$617,IF(H49="",Languages!$C$656,""),IF(G49=Languages!$C$618,IF(H49="",Languages!$C$657,""),Languages!$C$658)),""),IF(Declaration!$I$4="German",IF(F49=Languages!$D$640,IF(G49=Languages!$D$617,IF(H49="",Languages!$D$656,""),IF(G49=Languages!$D$618,IF(H49="",Languages!$D$657,""),Languages!$D$658)),""),IF(Declaration!$I$4="Chinese",IF(F49=Languages!$E$640,IF(G49=Languages!$E$617,IF(H49="",Languages!$E$656,""),IF(G49=Languages!$E$618,IF(H49="",Languages!$E$657,""),Languages!$E$658)),""),IF(Declaration!$I$4="Japanese",IF(F49=Languages!$F$640,IF(G49=Languages!$F$617,IF(H49="",Languages!$F$656,""),IF(G49=Languages!$F$618,IF(H49="",Languages!$F$657,""),Languages!$F$658)),""),IF(Declaration!$I$4="Portugese",IF(F49=Languages!$G$640,IF(G49=Languages!$G$617,IF(H49="",Languages!$G$656,""),IF(G49=Languages!$G$618,IF(H49="",Languages!$G$657,""),Languages!$G$658)),""))))))))</f>
        <v/>
      </c>
      <c r="K49" s="136"/>
      <c r="L49" s="137"/>
      <c r="M49" s="105"/>
      <c r="N49" s="199">
        <f t="shared" si="36"/>
        <v>1</v>
      </c>
      <c r="O49" s="199" t="str">
        <f>IF(ISNUMBER(SEARCH($P$2,F49)), IF(G49=Declaration!$Q$2,IF(H49&lt;&gt;"",2,1),IF(G49=Declaration!$Q$3,IF(H49&lt;&gt;"",2,1))),"n")</f>
        <v>n</v>
      </c>
      <c r="P49" s="200">
        <f t="shared" si="37"/>
        <v>1</v>
      </c>
      <c r="Q49" s="202" t="str">
        <f t="shared" si="38"/>
        <v>n</v>
      </c>
      <c r="R49" s="200" t="str">
        <f>IF(Countries!C48=$N$2,Countries!B48,"")</f>
        <v/>
      </c>
      <c r="S49" s="199"/>
      <c r="T49" s="105"/>
      <c r="U49" s="105"/>
      <c r="V49" s="105"/>
      <c r="W49" s="105"/>
      <c r="X49" s="105"/>
      <c r="Y49" s="105"/>
      <c r="Z49" s="105"/>
      <c r="AA49" s="105"/>
    </row>
    <row r="50" spans="2:32" s="34" customFormat="1" ht="45" customHeight="1" x14ac:dyDescent="0.15">
      <c r="B50" s="187" t="str">
        <f>IF(ISBLANK(Declaration!B56),"",Declaration!B56)</f>
        <v/>
      </c>
      <c r="C50" s="187" t="str">
        <f>IF(ISBLANK(Declaration!C56),"",Declaration!C56)</f>
        <v>e</v>
      </c>
      <c r="D50" s="135" t="str">
        <f>Declaration!D56</f>
        <v>using recruiters that do not comply with local labor laws of the country in which the recruiting takes place?</v>
      </c>
      <c r="E50" s="120" t="str">
        <f>IF(ISBLANK(Declaration!F56),"",Declaration!F56)</f>
        <v/>
      </c>
      <c r="F50" s="120" t="str">
        <f>IF(AND(E50&lt;&gt;"",Declaration!G56=""),"x",IF(AND(E50&lt;&gt;"",Declaration!G56&lt;&gt;""),Declaration!G56,""))</f>
        <v/>
      </c>
      <c r="G50" s="12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None Selected</v>
      </c>
      <c r="H50" s="120" t="str">
        <f>IF(ISBLANK(Declaration!J56),"",Declaration!J56)</f>
        <v/>
      </c>
      <c r="I50"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21" t="str">
        <f>IF(Declaration!$I$4="English",IF(F50=Languages!$A$640,IF(G50=Languages!$A$617,IF(H50="",Languages!$A$656,""),IF(G50=Languages!$A$618,IF(H50="",Languages!$A$657,""),Languages!$A$658)),""),IF(Declaration!$I$4="French",IF(F50=Languages!$B$640,IF(G50=Languages!$B$617,IF(H50="",Languages!$B$656,""),IF(G50=Languages!$B$618,IF(H50="",Languages!$B$657,""),Languages!$B$658)),""),IF(Declaration!$I$4="Spanish",IF(F50=Languages!$C$640,IF(G50=Languages!$C$617,IF(H50="",Languages!$C$656,""),IF(G50=Languages!$C$618,IF(H50="",Languages!$C$657,""),Languages!$C$658)),""),IF(Declaration!$I$4="German",IF(F50=Languages!$D$640,IF(G50=Languages!$D$617,IF(H50="",Languages!$D$656,""),IF(G50=Languages!$D$618,IF(H50="",Languages!$D$657,""),Languages!$D$658)),""),IF(Declaration!$I$4="Chinese",IF(F50=Languages!$E$640,IF(G50=Languages!$E$617,IF(H50="",Languages!$E$656,""),IF(G50=Languages!$E$618,IF(H50="",Languages!$E$657,""),Languages!$E$658)),""),IF(Declaration!$I$4="Japanese",IF(F50=Languages!$F$640,IF(G50=Languages!$F$617,IF(H50="",Languages!$F$656,""),IF(G50=Languages!$F$618,IF(H50="",Languages!$F$657,""),Languages!$F$658)),""),IF(Declaration!$I$4="Portugese",IF(F50=Languages!$G$640,IF(G50=Languages!$G$617,IF(H50="",Languages!$G$656,""),IF(G50=Languages!$G$618,IF(H50="",Languages!$G$657,""),Languages!$G$658)),""))))))))</f>
        <v/>
      </c>
      <c r="K50" s="136"/>
      <c r="L50" s="137"/>
      <c r="M50" s="105"/>
      <c r="N50" s="199">
        <f t="shared" si="36"/>
        <v>1</v>
      </c>
      <c r="O50" s="199" t="str">
        <f>IF(ISNUMBER(SEARCH($P$2,F50)), IF(G50=Declaration!$Q$2,IF(H50&lt;&gt;"",2,1),IF(G50=Declaration!$Q$3,IF(H50&lt;&gt;"",2,1))),"n")</f>
        <v>n</v>
      </c>
      <c r="P50" s="200">
        <f t="shared" si="37"/>
        <v>1</v>
      </c>
      <c r="Q50" s="202" t="str">
        <f t="shared" si="38"/>
        <v>n</v>
      </c>
      <c r="R50" s="200" t="str">
        <f>IF(Countries!C49=$N$2,Countries!B49,"")</f>
        <v/>
      </c>
      <c r="S50" s="199"/>
      <c r="T50" s="105"/>
      <c r="U50" s="105"/>
      <c r="V50" s="105"/>
      <c r="W50" s="105"/>
      <c r="X50" s="105"/>
      <c r="Y50" s="105"/>
      <c r="Z50" s="105"/>
      <c r="AA50" s="105"/>
    </row>
    <row r="51" spans="2:32" s="34" customFormat="1" ht="61.5" customHeight="1" x14ac:dyDescent="0.15">
      <c r="B51" s="187" t="str">
        <f>IF(ISBLANK(Declaration!B57),"",Declaration!B57)</f>
        <v/>
      </c>
      <c r="C51" s="187" t="str">
        <f>IF(ISBLANK(Declaration!C57),"",Declaration!C57)</f>
        <v>f</v>
      </c>
      <c r="D51" s="135"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20" t="str">
        <f>IF(ISBLANK(Declaration!F57),"",Declaration!F57)</f>
        <v/>
      </c>
      <c r="F51" s="120" t="str">
        <f>IF(AND(E51&lt;&gt;"",Declaration!G57=""),"x",IF(AND(E51&lt;&gt;"",Declaration!G57&lt;&gt;""),Declaration!G57,""))</f>
        <v/>
      </c>
      <c r="G51" s="12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None Selected</v>
      </c>
      <c r="H51" s="120" t="str">
        <f>IF(ISBLANK(Declaration!J57),"",Declaration!J57)</f>
        <v/>
      </c>
      <c r="I51"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21" t="str">
        <f>IF(Declaration!$I$4="English",IF(F51=Languages!$A$640,IF(G51=Languages!$A$617,IF(H51="",Languages!$A$656,""),IF(G51=Languages!$A$618,IF(H51="",Languages!$A$657,""),Languages!$A$658)),""),IF(Declaration!$I$4="French",IF(F51=Languages!$B$640,IF(G51=Languages!$B$617,IF(H51="",Languages!$B$656,""),IF(G51=Languages!$B$618,IF(H51="",Languages!$B$657,""),Languages!$B$658)),""),IF(Declaration!$I$4="Spanish",IF(F51=Languages!$C$640,IF(G51=Languages!$C$617,IF(H51="",Languages!$C$656,""),IF(G51=Languages!$C$618,IF(H51="",Languages!$C$657,""),Languages!$C$658)),""),IF(Declaration!$I$4="German",IF(F51=Languages!$D$640,IF(G51=Languages!$D$617,IF(H51="",Languages!$D$656,""),IF(G51=Languages!$D$618,IF(H51="",Languages!$D$657,""),Languages!$D$658)),""),IF(Declaration!$I$4="Chinese",IF(F51=Languages!$E$640,IF(G51=Languages!$E$617,IF(H51="",Languages!$E$656,""),IF(G51=Languages!$E$618,IF(H51="",Languages!$E$657,""),Languages!$E$658)),""),IF(Declaration!$I$4="Japanese",IF(F51=Languages!$F$640,IF(G51=Languages!$F$617,IF(H51="",Languages!$F$656,""),IF(G51=Languages!$F$618,IF(H51="",Languages!$F$657,""),Languages!$F$658)),""),IF(Declaration!$I$4="Portugese",IF(F51=Languages!$G$640,IF(G51=Languages!$G$617,IF(H51="",Languages!$G$656,""),IF(G51=Languages!$G$618,IF(H51="",Languages!$G$657,""),Languages!$G$658)),""))))))))</f>
        <v/>
      </c>
      <c r="K51" s="136"/>
      <c r="L51" s="137"/>
      <c r="M51" s="105"/>
      <c r="N51" s="199">
        <f t="shared" si="36"/>
        <v>1</v>
      </c>
      <c r="O51" s="199" t="str">
        <f>IF(ISNUMBER(SEARCH($P$2,F51)), IF(G51=Declaration!$Q$2,IF(H51&lt;&gt;"",2,1),IF(G51=Declaration!$Q$3,IF(H51&lt;&gt;"",2,1))),"n")</f>
        <v>n</v>
      </c>
      <c r="P51" s="200">
        <f t="shared" si="37"/>
        <v>1</v>
      </c>
      <c r="Q51" s="202" t="str">
        <f t="shared" si="38"/>
        <v>n</v>
      </c>
      <c r="R51" s="200" t="str">
        <f>IF(Countries!C50=$N$2,Countries!B50,"")</f>
        <v/>
      </c>
      <c r="S51" s="199"/>
      <c r="T51" s="105"/>
      <c r="U51" s="105"/>
      <c r="V51" s="105"/>
      <c r="W51" s="105"/>
      <c r="X51" s="105"/>
      <c r="Y51" s="105"/>
      <c r="Z51" s="105"/>
      <c r="AA51" s="105"/>
    </row>
    <row r="52" spans="2:32" s="34" customFormat="1" ht="49.5" customHeight="1" x14ac:dyDescent="0.15">
      <c r="B52" s="187" t="str">
        <f>IF(ISBLANK(Declaration!B58),"",Declaration!B58)</f>
        <v/>
      </c>
      <c r="C52" s="187" t="str">
        <f>IF(ISBLANK(Declaration!C58),"",Declaration!C58)</f>
        <v>g</v>
      </c>
      <c r="D52" s="135" t="str">
        <f>Declaration!D58</f>
        <v>charging workers or potential workers recruitment fees, according to the definition provided in the Glossary? Please note: You must read the definition of recruitment fees to accurately answer this question.</v>
      </c>
      <c r="E52" s="120" t="str">
        <f>IF(ISBLANK(Declaration!F58),"",Declaration!F58)</f>
        <v/>
      </c>
      <c r="F52" s="120" t="str">
        <f>IF(AND(E52&lt;&gt;"",Declaration!G58=""),"x",IF(AND(E52&lt;&gt;"",Declaration!G58&lt;&gt;""),Declaration!G58,""))</f>
        <v/>
      </c>
      <c r="G52" s="12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None Selected</v>
      </c>
      <c r="H52" s="120" t="str">
        <f>IF(ISBLANK(Declaration!J58),"",Declaration!J58)</f>
        <v/>
      </c>
      <c r="I52"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21" t="str">
        <f>IF(Declaration!$I$4="English",IF(F52=Languages!$A$640,IF(G52=Languages!$A$617,IF(H52="",Languages!$A$656,""),IF(G52=Languages!$A$618,IF(H52="",Languages!$A$657,""),Languages!$A$658)),""),IF(Declaration!$I$4="French",IF(F52=Languages!$B$640,IF(G52=Languages!$B$617,IF(H52="",Languages!$B$656,""),IF(G52=Languages!$B$618,IF(H52="",Languages!$B$657,""),Languages!$B$658)),""),IF(Declaration!$I$4="Spanish",IF(F52=Languages!$C$640,IF(G52=Languages!$C$617,IF(H52="",Languages!$C$656,""),IF(G52=Languages!$C$618,IF(H52="",Languages!$C$657,""),Languages!$C$658)),""),IF(Declaration!$I$4="German",IF(F52=Languages!$D$640,IF(G52=Languages!$D$617,IF(H52="",Languages!$D$656,""),IF(G52=Languages!$D$618,IF(H52="",Languages!$D$657,""),Languages!$D$658)),""),IF(Declaration!$I$4="Chinese",IF(F52=Languages!$E$640,IF(G52=Languages!$E$617,IF(H52="",Languages!$E$656,""),IF(G52=Languages!$E$618,IF(H52="",Languages!$E$657,""),Languages!$E$658)),""),IF(Declaration!$I$4="Japanese",IF(F52=Languages!$F$640,IF(G52=Languages!$F$617,IF(H52="",Languages!$F$656,""),IF(G52=Languages!$F$618,IF(H52="",Languages!$F$657,""),Languages!$F$658)),""),IF(Declaration!$I$4="Portugese",IF(F52=Languages!$G$640,IF(G52=Languages!$G$617,IF(H52="",Languages!$G$656,""),IF(G52=Languages!$G$618,IF(H52="",Languages!$G$657,""),Languages!$G$658)),""))))))))</f>
        <v/>
      </c>
      <c r="K52" s="136"/>
      <c r="L52" s="137"/>
      <c r="M52" s="105"/>
      <c r="N52" s="199">
        <f t="shared" si="36"/>
        <v>1</v>
      </c>
      <c r="O52" s="199" t="str">
        <f>IF(ISNUMBER(SEARCH($P$2,F52)), IF(G52=Declaration!$Q$2,IF(H52&lt;&gt;"",2,1),IF(G52=Declaration!$Q$3,IF(H52&lt;&gt;"",2,1))),"n")</f>
        <v>n</v>
      </c>
      <c r="P52" s="200">
        <f t="shared" si="37"/>
        <v>1</v>
      </c>
      <c r="Q52" s="202" t="str">
        <f t="shared" si="38"/>
        <v>n</v>
      </c>
      <c r="R52" s="200" t="str">
        <f>IF(Countries!C51=$N$2,Countries!B51,"")</f>
        <v/>
      </c>
      <c r="S52" s="199"/>
      <c r="T52" s="105"/>
      <c r="U52" s="105"/>
      <c r="V52" s="105"/>
      <c r="W52" s="105"/>
      <c r="X52" s="105"/>
      <c r="Y52" s="105"/>
      <c r="Z52" s="105"/>
      <c r="AA52" s="105"/>
    </row>
    <row r="53" spans="2:32" s="34" customFormat="1" ht="45" customHeight="1" x14ac:dyDescent="0.15">
      <c r="B53" s="187" t="str">
        <f>IF(ISBLANK(Declaration!B59),"",Declaration!B59)</f>
        <v/>
      </c>
      <c r="C53" s="187" t="str">
        <f>IF(ISBLANK(Declaration!C59),"",Declaration!C59)</f>
        <v>h</v>
      </c>
      <c r="D53" s="135" t="str">
        <f>Declaration!D59</f>
        <v>procuring commercial sex acts during the length of the contract?</v>
      </c>
      <c r="E53" s="120" t="str">
        <f>IF(ISBLANK(Declaration!F59),"",Declaration!F59)</f>
        <v/>
      </c>
      <c r="F53" s="120" t="str">
        <f>IF(AND(E53&lt;&gt;"",Declaration!G59=""),"x",IF(AND(E53&lt;&gt;"",Declaration!G59&lt;&gt;""),Declaration!G59,""))</f>
        <v/>
      </c>
      <c r="G53" s="12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None Selected</v>
      </c>
      <c r="H53" s="120" t="str">
        <f>IF(ISBLANK(Declaration!J59),"",Declaration!J59)</f>
        <v/>
      </c>
      <c r="I53"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21"/>
      <c r="K53" s="136"/>
      <c r="L53" s="137"/>
      <c r="M53" s="105"/>
      <c r="N53" s="199">
        <f t="shared" si="36"/>
        <v>1</v>
      </c>
      <c r="O53" s="199" t="str">
        <f>IF(ISNUMBER(SEARCH($P$2,F53)), IF(G53=Declaration!$Q$2,IF(H53&lt;&gt;"",2,1),IF(G53=Declaration!$Q$3,IF(H53&lt;&gt;"",2,1))),"n")</f>
        <v>n</v>
      </c>
      <c r="P53" s="200">
        <f t="shared" si="37"/>
        <v>1</v>
      </c>
      <c r="Q53" s="202" t="str">
        <f t="shared" si="38"/>
        <v>n</v>
      </c>
      <c r="R53" s="200" t="str">
        <f>IF(Countries!C52=$N$2,Countries!B52,"")</f>
        <v/>
      </c>
      <c r="S53" s="199"/>
      <c r="T53" s="105"/>
      <c r="U53" s="105"/>
      <c r="V53" s="105"/>
      <c r="W53" s="105"/>
      <c r="X53" s="105"/>
      <c r="Y53" s="105"/>
      <c r="Z53" s="105"/>
      <c r="AA53" s="105"/>
    </row>
    <row r="54" spans="2:32" s="33" customFormat="1" ht="70.25" customHeight="1" x14ac:dyDescent="0.15">
      <c r="B54" s="187">
        <f>IF(ISBLANK(Declaration!B60),"",Declaration!B60)</f>
        <v>12</v>
      </c>
      <c r="C54" s="187" t="str">
        <f>IF(ISBLANK(Declaration!C60),"",Declaration!C60)</f>
        <v/>
      </c>
      <c r="D54" s="422" t="str">
        <f>IF(ISBLANK(Declaration!D60),"",Declaration!D60)</f>
        <v>Does your organization issue a policy/policies explicitly ensuring the following:</v>
      </c>
      <c r="E54" s="422" t="str">
        <f>IF(ISBLANK(Declaration!F61),"",Declaration!F61)</f>
        <v/>
      </c>
      <c r="F54" s="422" t="str">
        <f>Declaration!G61</f>
        <v/>
      </c>
      <c r="G54" s="422"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None Selected</v>
      </c>
      <c r="H54" s="422" t="str">
        <f>IF(ISBLANK(Declaration!J61),"",Declaration!J61)</f>
        <v/>
      </c>
      <c r="I54" s="423"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21" t="str">
        <f>IF(Declaration!$I$4="English",IF(F54=Languages!$A$640,IF(G54=Languages!$A$617,IF(H54="",Languages!$A$656,""),IF(G54=Languages!$A$618,IF(H54="",Languages!$A$657,""),Languages!$A$658)),""),IF(Declaration!$I$4="French",IF(F54=Languages!$B$640,IF(G54=Languages!$B$617,IF(H54="",Languages!$B$656,""),IF(G54=Languages!$B$618,IF(H54="",Languages!$B$657,""),Languages!$B$658)),""),IF(Declaration!$I$4="Spanish",IF(F54=Languages!$C$640,IF(G54=Languages!$C$617,IF(H54="",Languages!$C$656,""),IF(G54=Languages!$C$618,IF(H54="",Languages!$C$657,""),Languages!$C$658)),""),IF(Declaration!$I$4="German",IF(F54=Languages!$D$640,IF(G54=Languages!$D$617,IF(H54="",Languages!$D$656,""),IF(G54=Languages!$D$618,IF(H54="",Languages!$D$657,""),Languages!$D$658)),""),IF(Declaration!$I$4="Chinese",IF(F54=Languages!$E$640,IF(G54=Languages!$E$617,IF(H54="",Languages!$E$656,""),IF(G54=Languages!$E$618,IF(H54="",Languages!$E$657,""),Languages!$E$658)),""),IF(Declaration!$I$4="Japanese",IF(F54=Languages!$F$640,IF(G54=Languages!$F$617,IF(H54="",Languages!$F$656,""),IF(G54=Languages!$F$618,IF(H54="",Languages!$F$657,""),Languages!$F$658)),""),IF(Declaration!$I$4="Portugese",IF(F54=Languages!$G$640,IF(G54=Languages!$G$617,IF(H54="",Languages!$G$656,""),IF(G54=Languages!$G$618,IF(H54="",Languages!$G$657,""),Languages!$G$658)),""))))))))</f>
        <v/>
      </c>
      <c r="K54" s="138"/>
      <c r="L54" s="139"/>
      <c r="M54" s="104"/>
      <c r="N54" s="199"/>
      <c r="O54" s="199"/>
      <c r="P54" s="200"/>
      <c r="Q54" s="202"/>
      <c r="R54" s="200" t="str">
        <f>IF(Countries!C53=$N$2,Countries!B53,"")</f>
        <v/>
      </c>
      <c r="S54" s="199"/>
      <c r="T54" s="104"/>
      <c r="U54" s="104"/>
      <c r="V54" s="104"/>
      <c r="W54" s="104"/>
      <c r="X54" s="104"/>
      <c r="Y54" s="104"/>
      <c r="Z54" s="104"/>
      <c r="AA54" s="104"/>
    </row>
    <row r="55" spans="2:32" s="33" customFormat="1" ht="61.5" customHeight="1" x14ac:dyDescent="0.15">
      <c r="B55" s="187" t="str">
        <f>IF(ISBLANK(Declaration!B61),"",Declaration!B61)</f>
        <v/>
      </c>
      <c r="C55" s="187" t="str">
        <f>IF(ISBLANK(Declaration!C61),"",Declaration!C61)</f>
        <v>a</v>
      </c>
      <c r="D55" s="135"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20" t="str">
        <f>IF(ISBLANK(Declaration!F61),"",Declaration!F61)</f>
        <v/>
      </c>
      <c r="F55" s="120" t="str">
        <f>IF(AND(E55&lt;&gt;"",Declaration!G61=""),"x",IF(AND(E55&lt;&gt;"",Declaration!G61&lt;&gt;""),Declaration!G61,""))</f>
        <v/>
      </c>
      <c r="G55" s="12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None Selected</v>
      </c>
      <c r="H55" s="120" t="str">
        <f>IF(ISBLANK(Declaration!J61),"",Declaration!J61)</f>
        <v/>
      </c>
      <c r="I55"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21" t="str">
        <f>IF(Declaration!$I$4="English",IF(F55=Languages!$A$640,IF(G55=Languages!$A$617,IF(H55="",Languages!$A$656,""),IF(G55=Languages!$A$618,IF(H55="",Languages!$A$657,""),Languages!$A$658)),""),IF(Declaration!$I$4="French",IF(F55=Languages!$B$640,IF(G55=Languages!$B$617,IF(H55="",Languages!$B$656,""),IF(G55=Languages!$B$618,IF(H55="",Languages!$B$657,""),Languages!$B$658)),""),IF(Declaration!$I$4="Spanish",IF(F55=Languages!$C$640,IF(G55=Languages!$C$617,IF(H55="",Languages!$C$656,""),IF(G55=Languages!$C$618,IF(H55="",Languages!$C$657,""),Languages!$C$658)),""),IF(Declaration!$I$4="German",IF(F55=Languages!$D$640,IF(G55=Languages!$D$617,IF(H55="",Languages!$D$656,""),IF(G55=Languages!$D$618,IF(H55="",Languages!$D$657,""),Languages!$D$658)),""),IF(Declaration!$I$4="Chinese",IF(F55=Languages!$E$640,IF(G55=Languages!$E$617,IF(H55="",Languages!$E$656,""),IF(G55=Languages!$E$618,IF(H55="",Languages!$E$657,""),Languages!$E$658)),""),IF(Declaration!$I$4="Japanese",IF(F55=Languages!$F$640,IF(G55=Languages!$F$617,IF(H55="",Languages!$F$656,""),IF(G55=Languages!$F$618,IF(H55="",Languages!$F$657,""),Languages!$F$658)),""),IF(Declaration!$I$4="Portugese",IF(F55=Languages!$G$640,IF(G55=Languages!$G$617,IF(H55="",Languages!$G$656,""),IF(G55=Languages!$G$618,IF(H55="",Languages!$G$657,""),Languages!$G$658)),""))))))))</f>
        <v/>
      </c>
      <c r="K55" s="138"/>
      <c r="L55" s="139"/>
      <c r="M55" s="104"/>
      <c r="N55" s="199">
        <f t="shared" ref="N55:N62" si="39">IF(F55="",1,2)</f>
        <v>1</v>
      </c>
      <c r="O55" s="199" t="str">
        <f>IF(ISNUMBER(SEARCH($P$2,F55)), IF(G55=Declaration!$Q$2,IF(H55&lt;&gt;"",2,1),IF(G55=Declaration!$Q$3,IF(H55&lt;&gt;"",2,1))),"n")</f>
        <v>n</v>
      </c>
      <c r="P55" s="200">
        <f t="shared" ref="P55:P62" si="40">SUM(N55:O55)</f>
        <v>1</v>
      </c>
      <c r="Q55" s="202" t="str">
        <f t="shared" ref="Q55:Q62" si="41">IF(O55="n",IF(N55=2,"y","n"),IF(O55=2,"y","n"))</f>
        <v>n</v>
      </c>
      <c r="R55" s="200" t="str">
        <f>IF(Countries!C54=$N$2,Countries!B54,"")</f>
        <v/>
      </c>
      <c r="S55" s="199"/>
      <c r="T55" s="104"/>
      <c r="U55" s="104"/>
      <c r="V55" s="104"/>
      <c r="W55" s="104"/>
      <c r="X55" s="104"/>
      <c r="Y55" s="104"/>
      <c r="Z55" s="104"/>
      <c r="AA55" s="104"/>
    </row>
    <row r="56" spans="2:32" s="33" customFormat="1" ht="45" customHeight="1" x14ac:dyDescent="0.15">
      <c r="B56" s="187" t="str">
        <f>IF(ISBLANK(Declaration!B62),"",Declaration!B62)</f>
        <v/>
      </c>
      <c r="C56" s="187" t="str">
        <f>IF(ISBLANK(Declaration!C62),"",Declaration!C62)</f>
        <v>b</v>
      </c>
      <c r="D56" s="135" t="str">
        <f>Declaration!D62</f>
        <v>housing provided or arranged for your workers meets host-country housing and safety standards?</v>
      </c>
      <c r="E56" s="120" t="str">
        <f>IF(ISBLANK(Declaration!F62),"",Declaration!F62)</f>
        <v/>
      </c>
      <c r="F56" s="120" t="str">
        <f>IF(AND(E56&lt;&gt;"",Declaration!G62=""),"x",IF(AND(E56&lt;&gt;"",Declaration!G62&lt;&gt;""),Declaration!G62,""))</f>
        <v/>
      </c>
      <c r="G56" s="12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None Selected</v>
      </c>
      <c r="H56" s="120" t="str">
        <f>IF(ISBLANK(Declaration!J62),"",Declaration!J62)</f>
        <v/>
      </c>
      <c r="I56"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21" t="str">
        <f>IF(Declaration!$I$4="English",IF(F56=Languages!$A$640,IF(G56=Languages!$A$617,IF(H56="",Languages!$A$656,""),IF(G56=Languages!$A$618,IF(H56="",Languages!$A$657,""),Languages!$A$658)),""),IF(Declaration!$I$4="French",IF(F56=Languages!$B$640,IF(G56=Languages!$B$617,IF(H56="",Languages!$B$656,""),IF(G56=Languages!$B$618,IF(H56="",Languages!$B$657,""),Languages!$B$658)),""),IF(Declaration!$I$4="Spanish",IF(F56=Languages!$C$640,IF(G56=Languages!$C$617,IF(H56="",Languages!$C$656,""),IF(G56=Languages!$C$618,IF(H56="",Languages!$C$657,""),Languages!$C$658)),""),IF(Declaration!$I$4="German",IF(F56=Languages!$D$640,IF(G56=Languages!$D$617,IF(H56="",Languages!$D$656,""),IF(G56=Languages!$D$618,IF(H56="",Languages!$D$657,""),Languages!$D$658)),""),IF(Declaration!$I$4="Chinese",IF(F56=Languages!$E$640,IF(G56=Languages!$E$617,IF(H56="",Languages!$E$656,""),IF(G56=Languages!$E$618,IF(H56="",Languages!$E$657,""),Languages!$E$658)),""),IF(Declaration!$I$4="Japanese",IF(F56=Languages!$F$640,IF(G56=Languages!$F$617,IF(H56="",Languages!$F$656,""),IF(G56=Languages!$F$618,IF(H56="",Languages!$F$657,""),Languages!$F$658)),""),IF(Declaration!$I$4="Portugese",IF(F56=Languages!$G$640,IF(G56=Languages!$G$617,IF(H56="",Languages!$G$656,""),IF(G56=Languages!$G$618,IF(H56="",Languages!$G$657,""),Languages!$G$658)),""))))))))</f>
        <v/>
      </c>
      <c r="K56" s="138"/>
      <c r="L56" s="139"/>
      <c r="M56" s="104"/>
      <c r="N56" s="199">
        <f t="shared" si="39"/>
        <v>1</v>
      </c>
      <c r="O56" s="199" t="str">
        <f>IF(ISNUMBER(SEARCH($P$2,F56)), IF(G56=Declaration!$Q$2,IF(H56&lt;&gt;"",2,1),IF(G56=Declaration!$Q$3,IF(H56&lt;&gt;"",2,1))),"n")</f>
        <v>n</v>
      </c>
      <c r="P56" s="200">
        <f t="shared" si="40"/>
        <v>1</v>
      </c>
      <c r="Q56" s="202" t="str">
        <f t="shared" si="41"/>
        <v>n</v>
      </c>
      <c r="R56" s="200" t="str">
        <f>IF(Countries!C55=$N$2,Countries!B55,"")</f>
        <v/>
      </c>
      <c r="S56" s="199"/>
      <c r="T56" s="104"/>
      <c r="U56" s="104"/>
      <c r="V56" s="104"/>
      <c r="W56" s="104"/>
      <c r="X56" s="104"/>
      <c r="Y56" s="104"/>
      <c r="Z56" s="104"/>
      <c r="AA56" s="104"/>
    </row>
    <row r="57" spans="2:32" s="33" customFormat="1" ht="59.25" customHeight="1" x14ac:dyDescent="0.15">
      <c r="B57" s="187" t="str">
        <f>IF(ISBLANK(Declaration!B63),"",Declaration!B63)</f>
        <v/>
      </c>
      <c r="C57" s="187" t="str">
        <f>IF(ISBLANK(Declaration!C63),"",Declaration!C63)</f>
        <v>c</v>
      </c>
      <c r="D57" s="135" t="str">
        <f>Declaration!D63</f>
        <v>workers, including migrant workers, can cancel their work contracts at any time with no financial penalty, subject to giving reasonable notice in accordance with local law or a collective agreement?</v>
      </c>
      <c r="E57" s="120" t="str">
        <f>IF(ISBLANK(Declaration!F63),"",Declaration!F63)</f>
        <v/>
      </c>
      <c r="F57" s="120" t="str">
        <f>IF(AND(E57&lt;&gt;"",Declaration!G63=""),"x",IF(AND(E57&lt;&gt;"",Declaration!G63&lt;&gt;""),Declaration!G63,""))</f>
        <v/>
      </c>
      <c r="G57" s="12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None Selected</v>
      </c>
      <c r="H57" s="120" t="str">
        <f>IF(ISBLANK(Declaration!J63),"",Declaration!J63)</f>
        <v/>
      </c>
      <c r="I57"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21" t="str">
        <f>IF(Declaration!$I$4="English",IF(F57=Languages!$A$640,IF(G57=Languages!$A$617,IF(H57="",Languages!$A$656,""),IF(G57=Languages!$A$618,IF(H57="",Languages!$A$657,""),Languages!$A$658)),""),IF(Declaration!$I$4="French",IF(F57=Languages!$B$640,IF(G57=Languages!$B$617,IF(H57="",Languages!$B$656,""),IF(G57=Languages!$B$618,IF(H57="",Languages!$B$657,""),Languages!$B$658)),""),IF(Declaration!$I$4="Spanish",IF(F57=Languages!$C$640,IF(G57=Languages!$C$617,IF(H57="",Languages!$C$656,""),IF(G57=Languages!$C$618,IF(H57="",Languages!$C$657,""),Languages!$C$658)),""),IF(Declaration!$I$4="German",IF(F57=Languages!$D$640,IF(G57=Languages!$D$617,IF(H57="",Languages!$D$656,""),IF(G57=Languages!$D$618,IF(H57="",Languages!$D$657,""),Languages!$D$658)),""),IF(Declaration!$I$4="Chinese",IF(F57=Languages!$E$640,IF(G57=Languages!$E$617,IF(H57="",Languages!$E$656,""),IF(G57=Languages!$E$618,IF(H57="",Languages!$E$657,""),Languages!$E$658)),""),IF(Declaration!$I$4="Japanese",IF(F57=Languages!$F$640,IF(G57=Languages!$F$617,IF(H57="",Languages!$F$656,""),IF(G57=Languages!$F$618,IF(H57="",Languages!$F$657,""),Languages!$F$658)),""),IF(Declaration!$I$4="Portugese",IF(F57=Languages!$G$640,IF(G57=Languages!$G$617,IF(H57="",Languages!$G$656,""),IF(G57=Languages!$G$618,IF(H57="",Languages!$G$657,""),Languages!$G$658)),""))))))))</f>
        <v/>
      </c>
      <c r="K57" s="138"/>
      <c r="L57" s="139"/>
      <c r="M57" s="104"/>
      <c r="N57" s="199">
        <f t="shared" si="39"/>
        <v>1</v>
      </c>
      <c r="O57" s="199" t="str">
        <f>IF(ISNUMBER(SEARCH($P$2,F57)), IF(G57=Declaration!$Q$2,IF(H57&lt;&gt;"",2,1),IF(G57=Declaration!$Q$3,IF(H57&lt;&gt;"",2,1))),"n")</f>
        <v>n</v>
      </c>
      <c r="P57" s="200">
        <f t="shared" si="40"/>
        <v>1</v>
      </c>
      <c r="Q57" s="202" t="str">
        <f t="shared" si="41"/>
        <v>n</v>
      </c>
      <c r="R57" s="200" t="str">
        <f>IF(Countries!C56=$N$2,Countries!B56,"")</f>
        <v/>
      </c>
      <c r="S57" s="199"/>
      <c r="T57" s="104"/>
      <c r="U57" s="104"/>
      <c r="V57" s="104"/>
      <c r="W57" s="104"/>
      <c r="X57" s="104"/>
      <c r="Y57" s="104"/>
      <c r="Z57" s="104"/>
      <c r="AA57" s="104"/>
    </row>
    <row r="58" spans="2:32" s="33" customFormat="1" ht="65.75" customHeight="1" x14ac:dyDescent="0.15">
      <c r="B58" s="187" t="str">
        <f>IF(ISBLANK(Declaration!B64),"",Declaration!B64)</f>
        <v/>
      </c>
      <c r="C58" s="187" t="str">
        <f>IF(ISBLANK(Declaration!C64),"",Declaration!C64)</f>
        <v>d</v>
      </c>
      <c r="D58" s="135" t="str">
        <f>Declaration!D64</f>
        <v>wages meet applicable host country legal requirements or, if there is no legal minimum wage, wages are aligned with the prevailing sector wage?</v>
      </c>
      <c r="E58" s="120" t="str">
        <f>IF(ISBLANK(Declaration!F64),"",Declaration!F64)</f>
        <v/>
      </c>
      <c r="F58" s="120" t="str">
        <f>IF(AND(E58&lt;&gt;"",Declaration!G64=""),"x",IF(AND(E58&lt;&gt;"",Declaration!G64&lt;&gt;""),Declaration!G64,""))</f>
        <v/>
      </c>
      <c r="G58" s="12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None Selected</v>
      </c>
      <c r="H58" s="120" t="str">
        <f>IF(ISBLANK(Declaration!J64),"",Declaration!J64)</f>
        <v/>
      </c>
      <c r="I58"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21" t="str">
        <f>IF(Declaration!$I$4="English",IF(F58=Languages!$A$640,IF(G58=Languages!$A$617,IF(H58="",Languages!$A$656,""),IF(G58=Languages!$A$618,IF(H58="",Languages!$A$657,""),Languages!$A$658)),""),IF(Declaration!$I$4="French",IF(F58=Languages!$B$640,IF(G58=Languages!$B$617,IF(H58="",Languages!$B$656,""),IF(G58=Languages!$B$618,IF(H58="",Languages!$B$657,""),Languages!$B$658)),""),IF(Declaration!$I$4="Spanish",IF(F58=Languages!$C$640,IF(G58=Languages!$C$617,IF(H58="",Languages!$C$656,""),IF(G58=Languages!$C$618,IF(H58="",Languages!$C$657,""),Languages!$C$658)),""),IF(Declaration!$I$4="German",IF(F58=Languages!$D$640,IF(G58=Languages!$D$617,IF(H58="",Languages!$D$656,""),IF(G58=Languages!$D$618,IF(H58="",Languages!$D$657,""),Languages!$D$658)),""),IF(Declaration!$I$4="Chinese",IF(F58=Languages!$E$640,IF(G58=Languages!$E$617,IF(H58="",Languages!$E$656,""),IF(G58=Languages!$E$618,IF(H58="",Languages!$E$657,""),Languages!$E$658)),""),IF(Declaration!$I$4="Japanese",IF(F58=Languages!$F$640,IF(G58=Languages!$F$617,IF(H58="",Languages!$F$656,""),IF(G58=Languages!$F$618,IF(H58="",Languages!$F$657,""),Languages!$F$658)),""),IF(Declaration!$I$4="Portugese",IF(F58=Languages!$G$640,IF(G58=Languages!$G$617,IF(H58="",Languages!$G$656,""),IF(G58=Languages!$G$618,IF(H58="",Languages!$G$657,""),Languages!$G$658)),""))))))))</f>
        <v/>
      </c>
      <c r="K58" s="138"/>
      <c r="L58" s="139"/>
      <c r="M58" s="104"/>
      <c r="N58" s="199">
        <f t="shared" si="39"/>
        <v>1</v>
      </c>
      <c r="O58" s="199" t="str">
        <f>IF(ISNUMBER(SEARCH($P$2,F58)), IF(G58=Declaration!$Q$2,IF(H58&lt;&gt;"",2,1),IF(G58=Declaration!$Q$3,IF(H58&lt;&gt;"",2,1))),"n")</f>
        <v>n</v>
      </c>
      <c r="P58" s="200">
        <f t="shared" si="40"/>
        <v>1</v>
      </c>
      <c r="Q58" s="202" t="str">
        <f t="shared" si="41"/>
        <v>n</v>
      </c>
      <c r="R58" s="200" t="str">
        <f>IF(Countries!C57=$N$2,Countries!B57,"")</f>
        <v/>
      </c>
      <c r="S58" s="199"/>
      <c r="T58" s="104"/>
      <c r="U58" s="104"/>
      <c r="V58" s="104"/>
      <c r="W58" s="104"/>
      <c r="X58" s="104"/>
      <c r="Y58" s="104"/>
      <c r="Z58" s="104"/>
      <c r="AA58" s="104"/>
    </row>
    <row r="59" spans="2:32" s="33" customFormat="1" ht="66" customHeight="1" x14ac:dyDescent="0.15">
      <c r="B59" s="187" t="str">
        <f>IF(ISBLANK(Declaration!B65),"",Declaration!B65)</f>
        <v/>
      </c>
      <c r="C59" s="187" t="str">
        <f>IF(ISBLANK(Declaration!C65),"",Declaration!C65)</f>
        <v>e</v>
      </c>
      <c r="D59" s="135" t="str">
        <f>Declaration!D65</f>
        <v>workers have the right to form and join trade unions of their own choosing, to bargain collectively, and to engage in peaceful assembly in conformance with local law?</v>
      </c>
      <c r="E59" s="120" t="str">
        <f>IF(ISBLANK(Declaration!F65),"",Declaration!F65)</f>
        <v/>
      </c>
      <c r="F59" s="120" t="str">
        <f>IF(AND(E59&lt;&gt;"",Declaration!G65=""),"x",IF(AND(E59&lt;&gt;"",Declaration!G65&lt;&gt;""),Declaration!G65,""))</f>
        <v/>
      </c>
      <c r="G59" s="12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None Selected</v>
      </c>
      <c r="H59" s="120" t="str">
        <f>IF(ISBLANK(Declaration!J65),"",Declaration!J65)</f>
        <v/>
      </c>
      <c r="I59"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21" t="str">
        <f>IF(Declaration!$I$4="English",IF(F59=Languages!$A$640,IF(G59=Languages!$A$617,IF(H59="",Languages!$A$656,""),IF(G59=Languages!$A$618,IF(H59="",Languages!$A$657,""),Languages!$A$658)),""),IF(Declaration!$I$4="French",IF(F59=Languages!$B$640,IF(G59=Languages!$B$617,IF(H59="",Languages!$B$656,""),IF(G59=Languages!$B$618,IF(H59="",Languages!$B$657,""),Languages!$B$658)),""),IF(Declaration!$I$4="Spanish",IF(F59=Languages!$C$640,IF(G59=Languages!$C$617,IF(H59="",Languages!$C$656,""),IF(G59=Languages!$C$618,IF(H59="",Languages!$C$657,""),Languages!$C$658)),""),IF(Declaration!$I$4="German",IF(F59=Languages!$D$640,IF(G59=Languages!$D$617,IF(H59="",Languages!$D$656,""),IF(G59=Languages!$D$618,IF(H59="",Languages!$D$657,""),Languages!$D$658)),""),IF(Declaration!$I$4="Chinese",IF(F59=Languages!$E$640,IF(G59=Languages!$E$617,IF(H59="",Languages!$E$656,""),IF(G59=Languages!$E$618,IF(H59="",Languages!$E$657,""),Languages!$E$658)),""),IF(Declaration!$I$4="Japanese",IF(F59=Languages!$F$640,IF(G59=Languages!$F$617,IF(H59="",Languages!$F$656,""),IF(G59=Languages!$F$618,IF(H59="",Languages!$F$657,""),Languages!$F$658)),""),IF(Declaration!$I$4="Portugese",IF(F59=Languages!$G$640,IF(G59=Languages!$G$617,IF(H59="",Languages!$G$656,""),IF(G59=Languages!$G$618,IF(H59="",Languages!$G$657,""),Languages!$G$658)),""))))))))</f>
        <v/>
      </c>
      <c r="K59" s="138"/>
      <c r="L59" s="139"/>
      <c r="M59" s="104"/>
      <c r="N59" s="199">
        <f t="shared" si="39"/>
        <v>1</v>
      </c>
      <c r="O59" s="199" t="str">
        <f>IF(ISNUMBER(SEARCH($P$2,F59)), IF(G59=Declaration!$Q$2,IF(H59&lt;&gt;"",2,1),IF(G59=Declaration!$Q$3,IF(H59&lt;&gt;"",2,1))),"n")</f>
        <v>n</v>
      </c>
      <c r="P59" s="200">
        <f t="shared" si="40"/>
        <v>1</v>
      </c>
      <c r="Q59" s="202" t="str">
        <f t="shared" si="41"/>
        <v>n</v>
      </c>
      <c r="R59" s="200" t="str">
        <f>IF(Countries!C58=$N$2,Countries!B58,"")</f>
        <v/>
      </c>
      <c r="S59" s="199"/>
      <c r="T59" s="104"/>
      <c r="U59" s="104"/>
      <c r="V59" s="104"/>
      <c r="W59" s="104"/>
      <c r="X59" s="104"/>
      <c r="Y59" s="104"/>
      <c r="Z59" s="104"/>
      <c r="AA59" s="104"/>
    </row>
    <row r="60" spans="2:32" s="33" customFormat="1" ht="66" customHeight="1" x14ac:dyDescent="0.15">
      <c r="B60" s="187" t="str">
        <f>IF(ISBLANK(Declaration!B66),"",Declaration!B66)</f>
        <v/>
      </c>
      <c r="C60" s="187" t="str">
        <f>IF(ISBLANK(Declaration!C66),"",Declaration!C66)</f>
        <v>f</v>
      </c>
      <c r="D60" s="135" t="str">
        <f>Declaration!D66</f>
        <v xml:space="preserve">workers, including those hired by recruiters, are given detailed and accurate work agreements or similar work papers (prior to relocation if relocation is required) in a language understood by the worker? </v>
      </c>
      <c r="E60" s="120" t="str">
        <f>IF(ISBLANK(Declaration!F66),"",Declaration!F66)</f>
        <v/>
      </c>
      <c r="F60" s="120" t="str">
        <f>IF(AND(E60&lt;&gt;"",Declaration!G66=""),"x",IF(AND(E60&lt;&gt;"",Declaration!G66&lt;&gt;""),Declaration!G66,""))</f>
        <v/>
      </c>
      <c r="G60" s="12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None Selected</v>
      </c>
      <c r="H60" s="120" t="str">
        <f>IF(ISBLANK(Declaration!J66),"",Declaration!J66)</f>
        <v/>
      </c>
      <c r="I60"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21"/>
      <c r="K60" s="168"/>
      <c r="L60" s="139"/>
      <c r="M60" s="104"/>
      <c r="N60" s="199">
        <f t="shared" si="39"/>
        <v>1</v>
      </c>
      <c r="O60" s="199" t="str">
        <f>IF(ISNUMBER(SEARCH($P$2,F60)), IF(G60=Declaration!$Q$2,IF(H60&lt;&gt;"",2,1),IF(G60=Declaration!$Q$3,IF(H60&lt;&gt;"",2,1))),"n")</f>
        <v>n</v>
      </c>
      <c r="P60" s="200">
        <f t="shared" si="40"/>
        <v>1</v>
      </c>
      <c r="Q60" s="202" t="str">
        <f t="shared" si="41"/>
        <v>n</v>
      </c>
      <c r="R60" s="200" t="str">
        <f>IF(Countries!C59=$N$2,Countries!B59,"")</f>
        <v/>
      </c>
      <c r="S60" s="199"/>
      <c r="T60" s="104"/>
      <c r="U60" s="104"/>
      <c r="V60" s="104"/>
      <c r="W60" s="104"/>
      <c r="X60" s="104"/>
      <c r="Y60" s="104"/>
      <c r="Z60" s="104"/>
      <c r="AA60" s="104"/>
    </row>
    <row r="61" spans="2:32" s="33" customFormat="1" ht="66" customHeight="1" x14ac:dyDescent="0.15">
      <c r="B61" s="187" t="str">
        <f>IF(ISBLANK(Declaration!B67),"",Declaration!B67)</f>
        <v/>
      </c>
      <c r="C61" s="187" t="str">
        <f>IF(ISBLANK(Declaration!C67),"",Declaration!C67)</f>
        <v>g</v>
      </c>
      <c r="D61" s="135" t="str">
        <f>Declaration!D67</f>
        <v>document checks (including proof of age documents) of all workers before they begin working to confirm they are allowed to work according to legal standards and applicable organization policies?</v>
      </c>
      <c r="E61" s="120" t="str">
        <f>IF(ISBLANK(Declaration!F67),"",Declaration!F67)</f>
        <v/>
      </c>
      <c r="F61" s="120" t="str">
        <f>IF(AND(E61&lt;&gt;"",Declaration!G67=""),"x",IF(AND(E61&lt;&gt;"",Declaration!G67&lt;&gt;""),Declaration!G67,""))</f>
        <v/>
      </c>
      <c r="G61" s="12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None Selected</v>
      </c>
      <c r="H61" s="120" t="str">
        <f>IF(ISBLANK(Declaration!J67),"",Declaration!J67)</f>
        <v/>
      </c>
      <c r="I61"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21"/>
      <c r="K61" s="168"/>
      <c r="L61" s="139"/>
      <c r="M61" s="104"/>
      <c r="N61" s="199">
        <f t="shared" si="39"/>
        <v>1</v>
      </c>
      <c r="O61" s="199" t="str">
        <f>IF(ISNUMBER(SEARCH($P$2,F61)), IF(G61=Declaration!$Q$2,IF(H61&lt;&gt;"",2,1),IF(G61=Declaration!$Q$3,IF(H61&lt;&gt;"",2,1))),"n")</f>
        <v>n</v>
      </c>
      <c r="P61" s="200">
        <f t="shared" si="40"/>
        <v>1</v>
      </c>
      <c r="Q61" s="202" t="str">
        <f t="shared" si="41"/>
        <v>n</v>
      </c>
      <c r="R61" s="200" t="str">
        <f>IF(Countries!C60=$N$2,Countries!B60,"")</f>
        <v/>
      </c>
      <c r="S61" s="199"/>
      <c r="T61" s="104"/>
      <c r="U61" s="104"/>
      <c r="V61" s="104"/>
      <c r="W61" s="104"/>
      <c r="X61" s="104"/>
      <c r="Y61" s="104"/>
      <c r="Z61" s="104"/>
      <c r="AA61" s="104"/>
    </row>
    <row r="62" spans="2:32" s="33" customFormat="1" ht="66" customHeight="1" x14ac:dyDescent="0.15">
      <c r="B62" s="187">
        <f>IF(ISBLANK(Declaration!B68),"",Declaration!B68)</f>
        <v>13</v>
      </c>
      <c r="C62" s="187" t="str">
        <f>IF(ISBLANK(Declaration!C68),"",Declaration!C68)</f>
        <v/>
      </c>
      <c r="D62" s="135" t="str">
        <f>Declaration!D68</f>
        <v xml:space="preserve">Does your organization issue a policy/policies regulating the use of foreign or domestic migrant workers. </v>
      </c>
      <c r="E62" s="120" t="str">
        <f>IF(ISBLANK(Declaration!F68),"",Declaration!F68)</f>
        <v/>
      </c>
      <c r="F62" s="120" t="str">
        <f>IF(AND(E62&lt;&gt;"",Declaration!G68=""),"x",IF(AND(E62&lt;&gt;"",Declaration!G68&lt;&gt;""),Declaration!G68,""))</f>
        <v/>
      </c>
      <c r="G62" s="12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None Selected</v>
      </c>
      <c r="H62" s="120" t="str">
        <f>IF(ISBLANK(Declaration!J68),"",Declaration!J68)</f>
        <v/>
      </c>
      <c r="I62"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21"/>
      <c r="K62" s="168"/>
      <c r="L62" s="139"/>
      <c r="M62" s="104"/>
      <c r="N62" s="199">
        <f t="shared" si="39"/>
        <v>1</v>
      </c>
      <c r="O62" s="199" t="str">
        <f>IF(ISNUMBER(SEARCH($P$2,F62)), IF(G62=Declaration!$Q$2,IF(H62&lt;&gt;"",2,1),IF(G62=Declaration!$Q$3,IF(H62&lt;&gt;"",2,1))),"n")</f>
        <v>n</v>
      </c>
      <c r="P62" s="200">
        <f t="shared" si="40"/>
        <v>1</v>
      </c>
      <c r="Q62" s="202" t="str">
        <f t="shared" si="41"/>
        <v>n</v>
      </c>
      <c r="R62" s="200" t="str">
        <f>IF(Countries!C61=$N$2,Countries!B61,"")</f>
        <v/>
      </c>
      <c r="S62" s="199"/>
      <c r="T62" s="104"/>
      <c r="U62" s="104"/>
      <c r="V62" s="104"/>
      <c r="W62" s="104"/>
      <c r="X62" s="104"/>
      <c r="Y62" s="104"/>
      <c r="Z62" s="104"/>
      <c r="AA62" s="104"/>
    </row>
    <row r="63" spans="2:32" s="36" customFormat="1" ht="31.25" customHeight="1" x14ac:dyDescent="0.15">
      <c r="B63" s="407" t="str">
        <f>Declaration!B69</f>
        <v>Questions 14-16: Supply Chain Management</v>
      </c>
      <c r="C63" s="408"/>
      <c r="D63" s="408"/>
      <c r="E63" s="408"/>
      <c r="F63" s="408"/>
      <c r="G63" s="408"/>
      <c r="H63" s="408"/>
      <c r="I63" s="408"/>
      <c r="J63" s="408"/>
      <c r="K63" s="408"/>
      <c r="L63" s="409"/>
      <c r="M63" s="102"/>
      <c r="N63" s="199"/>
      <c r="O63" s="199"/>
      <c r="P63" s="200"/>
      <c r="Q63" s="202"/>
      <c r="R63" s="200" t="str">
        <f>IF(Countries!C62=$N$2,Countries!B62,"")</f>
        <v/>
      </c>
      <c r="S63" s="199"/>
      <c r="T63" s="102"/>
      <c r="U63" s="102"/>
      <c r="V63" s="102"/>
      <c r="W63" s="102"/>
      <c r="X63" s="102"/>
      <c r="Y63" s="102"/>
      <c r="Z63" s="102"/>
      <c r="AA63" s="102"/>
      <c r="AB63" s="35"/>
      <c r="AC63" s="35"/>
      <c r="AD63" s="35"/>
      <c r="AE63" s="35"/>
      <c r="AF63" s="35"/>
    </row>
    <row r="64" spans="2:32" s="33" customFormat="1" ht="45" customHeight="1" x14ac:dyDescent="0.15">
      <c r="B64" s="131">
        <f>IF(ISBLANK(Declaration!B70),"",Declaration!B70)</f>
        <v>14</v>
      </c>
      <c r="C64" s="131" t="str">
        <f>IF(ISBLANK(Declaration!C70),"",Declaration!C70)</f>
        <v/>
      </c>
      <c r="D64" s="135" t="str">
        <f>IF(ISBLANK(Declaration!D70),"",Declaration!D70)</f>
        <v>Does your organization issue a policy/policies to its suppliers covering the provisions you selected in Questions 11, 12 and 13?</v>
      </c>
      <c r="E64" s="120" t="str">
        <f>IF(ISBLANK(Declaration!F70),"",Declaration!F70)</f>
        <v/>
      </c>
      <c r="F64" s="120" t="str">
        <f>IF(AND(E64&lt;&gt;"",Declaration!G70=""),"x",IF(AND(E64&lt;&gt;"",Declaration!G70&lt;&gt;""),Declaration!G70,""))</f>
        <v/>
      </c>
      <c r="G64" s="12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None Selected</v>
      </c>
      <c r="H64" s="120" t="str">
        <f>IF(ISBLANK(Declaration!J70),"",Declaration!J70)</f>
        <v/>
      </c>
      <c r="I64"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21" t="str">
        <f>IF(Declaration!$I$4="English",IF(F64=Languages!$A$640,IF(G64=Languages!$A$617,IF(H64="",Languages!$A$656,""),IF(G64=Languages!$A$618,IF(H64="",Languages!$A$657,""),Languages!$A$658)),""),IF(Declaration!$I$4="French",IF(F64=Languages!$B$640,IF(G64=Languages!$B$617,IF(H64="",Languages!$B$656,""),IF(G64=Languages!$B$618,IF(H64="",Languages!$B$657,""),Languages!$B$658)),""),IF(Declaration!$I$4="Spanish",IF(F64=Languages!$C$640,IF(G64=Languages!$C$617,IF(H64="",Languages!$C$656,""),IF(G64=Languages!$C$618,IF(H64="",Languages!$C$657,""),Languages!$C$658)),""),IF(Declaration!$I$4="German",IF(F64=Languages!$D$640,IF(G64=Languages!$D$617,IF(H64="",Languages!$D$656,""),IF(G64=Languages!$D$618,IF(H64="",Languages!$D$657,""),Languages!$D$658)),""),IF(Declaration!$I$4="Chinese",IF(F64=Languages!$E$640,IF(G64=Languages!$E$617,IF(H64="",Languages!$E$656,""),IF(G64=Languages!$E$618,IF(H64="",Languages!$E$657,""),Languages!$E$658)),""),IF(Declaration!$I$4="Japanese",IF(F64=Languages!$F$640,IF(G64=Languages!$F$617,IF(H64="",Languages!$F$656,""),IF(G64=Languages!$F$618,IF(H64="",Languages!$F$657,""),Languages!$F$658)),""),IF(Declaration!$I$4="Portugese",IF(F64=Languages!$G$640,IF(G64=Languages!$G$617,IF(H64="",Languages!$G$656,""),IF(G64=Languages!$G$618,IF(H64="",Languages!$G$657,""),Languages!$G$658)),""))))))))</f>
        <v/>
      </c>
      <c r="K64" s="138"/>
      <c r="L64" s="139"/>
      <c r="M64" s="104"/>
      <c r="N64" s="199">
        <f t="shared" ref="N64" si="42">IF(F64="",1,2)</f>
        <v>1</v>
      </c>
      <c r="O64" s="199" t="str">
        <f>IF(ISNUMBER(SEARCH($P$2,F64)), IF(G64=Declaration!$Q$2,IF(H64&lt;&gt;"",2,1),IF(G64=Declaration!$Q$3,IF(H64&lt;&gt;"",2,1))),"n")</f>
        <v>n</v>
      </c>
      <c r="P64" s="200">
        <f t="shared" ref="P64" si="43">SUM(N64:O64)</f>
        <v>1</v>
      </c>
      <c r="Q64" s="202" t="str">
        <f t="shared" ref="Q64" si="44">IF(O64="n",IF(N64=2,"y","n"),IF(O64=2,"y","n"))</f>
        <v>n</v>
      </c>
      <c r="R64" s="200" t="str">
        <f>IF(Countries!C63=$N$2,Countries!B63,"")</f>
        <v/>
      </c>
      <c r="S64" s="199"/>
      <c r="T64" s="104"/>
      <c r="U64" s="104"/>
      <c r="V64" s="104"/>
      <c r="W64" s="104"/>
      <c r="X64" s="104"/>
      <c r="Y64" s="104"/>
      <c r="Z64" s="104"/>
      <c r="AA64" s="104"/>
    </row>
    <row r="65" spans="2:27" s="33" customFormat="1" ht="45" customHeight="1" x14ac:dyDescent="0.15">
      <c r="B65" s="131">
        <f>IF(ISBLANK(Declaration!B71),"",Declaration!B71)</f>
        <v>15</v>
      </c>
      <c r="C65" s="131" t="str">
        <f>IF(ISBLANK(Declaration!C71),"",Declaration!C71)</f>
        <v/>
      </c>
      <c r="D65" s="162" t="str">
        <f>IF(ISBLANK(Declaration!D71),"",Declaration!D71)</f>
        <v xml:space="preserve">If you answered 'Yes' to Question 14, does your organization have contractual terms and conditions that require its suppliers to affirmatively agree to its policy/policies (or equivalent)? </v>
      </c>
      <c r="E65" s="120" t="str">
        <f>IF(E64&lt;&gt;Declaration!P2,"x",IF(ISBLANK(Declaration!F71),"",Declaration!F71))</f>
        <v>x</v>
      </c>
      <c r="F65" s="120" t="str">
        <f>IF(AND(E65&lt;&gt;"",Declaration!G71=""),"x",IF(AND(E65&lt;&gt;"",Declaration!G71&lt;&gt;""),Declaration!G71,""))</f>
        <v>x</v>
      </c>
      <c r="G65" s="12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x</v>
      </c>
      <c r="H65" s="120" t="str">
        <f>IF(ISBLANK(Declaration!J71),"",Declaration!J71)</f>
        <v/>
      </c>
      <c r="I65"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21" t="str">
        <f>IF(Declaration!$I$4="English",IF(F65=Languages!$A$640,IF(G65=Languages!$A$617,IF(H65="",Languages!$A$656,""),IF(G65=Languages!$A$618,IF(H65="",Languages!$A$657,""),Languages!$A$658)),""),IF(Declaration!$I$4="French",IF(F65=Languages!$B$640,IF(G65=Languages!$B$617,IF(H65="",Languages!$B$656,""),IF(G65=Languages!$B$618,IF(H65="",Languages!$B$657,""),Languages!$B$658)),""),IF(Declaration!$I$4="Spanish",IF(F65=Languages!$C$640,IF(G65=Languages!$C$617,IF(H65="",Languages!$C$656,""),IF(G65=Languages!$C$618,IF(H65="",Languages!$C$657,""),Languages!$C$658)),""),IF(Declaration!$I$4="German",IF(F65=Languages!$D$640,IF(G65=Languages!$D$617,IF(H65="",Languages!$D$656,""),IF(G65=Languages!$D$618,IF(H65="",Languages!$D$657,""),Languages!$D$658)),""),IF(Declaration!$I$4="Chinese",IF(F65=Languages!$E$640,IF(G65=Languages!$E$617,IF(H65="",Languages!$E$656,""),IF(G65=Languages!$E$618,IF(H65="",Languages!$E$657,""),Languages!$E$658)),""),IF(Declaration!$I$4="Japanese",IF(F65=Languages!$F$640,IF(G65=Languages!$F$617,IF(H65="",Languages!$F$656,""),IF(G65=Languages!$F$618,IF(H65="",Languages!$F$657,""),Languages!$F$658)),""),IF(Declaration!$I$4="Portugese",IF(F65=Languages!$G$640,IF(G65=Languages!$G$617,IF(H65="",Languages!$G$656,""),IF(G65=Languages!$G$618,IF(H65="",Languages!$G$657,""),Languages!$G$658)),""))))))))</f>
        <v/>
      </c>
      <c r="K65" s="138"/>
      <c r="L65" s="139"/>
      <c r="M65" s="104"/>
      <c r="N65" s="199">
        <f t="shared" ref="N65:N66" si="45">IF(F65="",1,2)</f>
        <v>2</v>
      </c>
      <c r="O65" s="221" t="str">
        <f>IF(ISNUMBER(SEARCH($Q$2,F65)), IF(G65=Declaration!$Q$2,IF(H65&lt;&gt;"",2,1),IF(G65=Declaration!$Q$3,IF(H65&lt;&gt;"",2,1))),"n")</f>
        <v>n</v>
      </c>
      <c r="P65" s="200">
        <f t="shared" ref="P65:P66" si="46">SUM(N65:O65)</f>
        <v>2</v>
      </c>
      <c r="Q65" s="202" t="str">
        <f t="shared" ref="Q65:Q66" si="47">IF(O65="n",IF(N65=2,"y","n"),IF(O65=2,"y","n"))</f>
        <v>y</v>
      </c>
      <c r="R65" s="200" t="str">
        <f>IF(Countries!C64=$N$2,Countries!B64,"")</f>
        <v/>
      </c>
      <c r="S65" s="199"/>
      <c r="T65" s="104"/>
      <c r="U65" s="104"/>
      <c r="V65" s="104"/>
      <c r="W65" s="104"/>
      <c r="X65" s="104"/>
      <c r="Y65" s="104"/>
      <c r="Z65" s="104"/>
      <c r="AA65" s="104"/>
    </row>
    <row r="66" spans="2:27" s="33" customFormat="1" ht="45" customHeight="1" x14ac:dyDescent="0.15">
      <c r="B66" s="131">
        <f>IF(ISBLANK(Declaration!B72),"",Declaration!B72)</f>
        <v>16</v>
      </c>
      <c r="C66" s="131" t="str">
        <f>IF(ISBLANK(Declaration!C72),"",Declaration!C72)</f>
        <v/>
      </c>
      <c r="D66" s="162" t="str">
        <f>IF(ISBLANK(Declaration!D72),"",Declaration!D72)</f>
        <v xml:space="preserve">If you answered 'Yes' to Question 14 and/or 15, does your organization's policy/policies (or the equivalent) and/or contractual terms and conditions include a flow-down clause? </v>
      </c>
      <c r="E66" s="120" t="str">
        <f>IF(E64&lt;&gt;Declaration!P2,"x",IF(ISBLANK(Declaration!F72),"",Declaration!F72))</f>
        <v>x</v>
      </c>
      <c r="F66" s="120" t="str">
        <f>IF(AND(E66&lt;&gt;"",Declaration!G72=""),"x",IF(AND(E66&lt;&gt;"",Declaration!G72&lt;&gt;""),Declaration!G72,""))</f>
        <v>x</v>
      </c>
      <c r="G66" s="12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x</v>
      </c>
      <c r="H66" s="120" t="str">
        <f>IF(ISBLANK(Declaration!J72),"",Declaration!J72)</f>
        <v/>
      </c>
      <c r="I66"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21" t="str">
        <f>IF(Declaration!$I$4="English",IF(F66=Languages!$A$640,IF(G66=Languages!$A$617,IF(H66="",Languages!$A$656,""),IF(G66=Languages!$A$618,IF(H66="",Languages!$A$657,""),Languages!$A$658)),""),IF(Declaration!$I$4="French",IF(F66=Languages!$B$640,IF(G66=Languages!$B$617,IF(H66="",Languages!$B$656,""),IF(G66=Languages!$B$618,IF(H66="",Languages!$B$657,""),Languages!$B$658)),""),IF(Declaration!$I$4="Spanish",IF(F66=Languages!$C$640,IF(G66=Languages!$C$617,IF(H66="",Languages!$C$656,""),IF(G66=Languages!$C$618,IF(H66="",Languages!$C$657,""),Languages!$C$658)),""),IF(Declaration!$I$4="German",IF(F66=Languages!$D$640,IF(G66=Languages!$D$617,IF(H66="",Languages!$D$656,""),IF(G66=Languages!$D$618,IF(H66="",Languages!$D$657,""),Languages!$D$658)),""),IF(Declaration!$I$4="Chinese",IF(F66=Languages!$E$640,IF(G66=Languages!$E$617,IF(H66="",Languages!$E$656,""),IF(G66=Languages!$E$618,IF(H66="",Languages!$E$657,""),Languages!$E$658)),""),IF(Declaration!$I$4="Japanese",IF(F66=Languages!$F$640,IF(G66=Languages!$F$617,IF(H66="",Languages!$F$656,""),IF(G66=Languages!$F$618,IF(H66="",Languages!$F$657,""),Languages!$F$658)),""),IF(Declaration!$I$4="Portugese",IF(F66=Languages!$G$640,IF(G66=Languages!$G$617,IF(H66="",Languages!$G$656,""),IF(G66=Languages!$G$618,IF(H66="",Languages!$G$657,""),Languages!$G$658)),""))))))))</f>
        <v/>
      </c>
      <c r="K66" s="138"/>
      <c r="L66" s="139"/>
      <c r="M66" s="104"/>
      <c r="N66" s="199">
        <f t="shared" si="45"/>
        <v>2</v>
      </c>
      <c r="O66" s="199" t="str">
        <f>IF(ISNUMBER(SEARCH($P$2,F66)), IF(G66=Declaration!$Q$2,IF(H66&lt;&gt;"",2,1),IF(G66=Declaration!$Q$3,IF(H66&lt;&gt;"",2,1))),"n")</f>
        <v>n</v>
      </c>
      <c r="P66" s="200">
        <f t="shared" si="46"/>
        <v>2</v>
      </c>
      <c r="Q66" s="202" t="str">
        <f t="shared" si="47"/>
        <v>y</v>
      </c>
      <c r="R66" s="200" t="str">
        <f>IF(Countries!C65=$N$2,Countries!B65,"")</f>
        <v/>
      </c>
      <c r="S66" s="199"/>
      <c r="T66" s="104"/>
      <c r="U66" s="104"/>
      <c r="V66" s="104"/>
      <c r="W66" s="104"/>
      <c r="X66" s="104"/>
      <c r="Y66" s="104"/>
      <c r="Z66" s="104"/>
      <c r="AA66" s="104"/>
    </row>
    <row r="67" spans="2:27" s="37" customFormat="1" ht="32" customHeight="1" x14ac:dyDescent="0.15">
      <c r="B67" s="407" t="str">
        <f>Declaration!B73</f>
        <v xml:space="preserve">Questions 17-22: Risk Identification and Management  </v>
      </c>
      <c r="C67" s="408"/>
      <c r="D67" s="408"/>
      <c r="E67" s="408"/>
      <c r="F67" s="408"/>
      <c r="G67" s="408"/>
      <c r="H67" s="408"/>
      <c r="I67" s="408"/>
      <c r="J67" s="408"/>
      <c r="K67" s="408"/>
      <c r="L67" s="409"/>
      <c r="M67" s="106"/>
      <c r="N67" s="199"/>
      <c r="O67" s="199"/>
      <c r="P67" s="200"/>
      <c r="Q67" s="202"/>
      <c r="R67" s="200" t="str">
        <f>IF(Countries!C66=$N$2,Countries!B66,"")</f>
        <v/>
      </c>
      <c r="S67" s="199"/>
      <c r="T67" s="106"/>
      <c r="U67" s="106"/>
      <c r="V67" s="106"/>
      <c r="W67" s="106"/>
      <c r="X67" s="106"/>
      <c r="Y67" s="106"/>
      <c r="Z67" s="106"/>
      <c r="AA67" s="106"/>
    </row>
    <row r="68" spans="2:27" s="33" customFormat="1" ht="75" customHeight="1" x14ac:dyDescent="0.15">
      <c r="B68" s="131">
        <f>IF(ISBLANK(Declaration!B74),"",Declaration!B74)</f>
        <v>17</v>
      </c>
      <c r="C68" s="131" t="str">
        <f>IF(ISBLANK(Declaration!C74),"",Declaration!C74)</f>
        <v/>
      </c>
      <c r="D68" s="128"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20" t="str">
        <f>IF(ISBLANK(Declaration!F74),"",Declaration!F74)</f>
        <v/>
      </c>
      <c r="F68" s="120" t="str">
        <f>IF(AND(E68&lt;&gt;"",Declaration!G74=""),"x",IF(AND(E68&lt;&gt;"",Declaration!G74&lt;&gt;""),Declaration!G74,""))</f>
        <v/>
      </c>
      <c r="G68" s="12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None Selected</v>
      </c>
      <c r="H68" s="120" t="str">
        <f>IF(ISBLANK(Declaration!J74),"",Declaration!J74)</f>
        <v/>
      </c>
      <c r="I68"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21" t="str">
        <f>IF(Declaration!$I$4="English",IF(F68=Languages!$A$640,IF(G68=Languages!$A$617,IF(H68="",Languages!$A$656,""),IF(G68=Languages!$A$618,IF(H68="",Languages!$A$657,""),Languages!$A$658)),""),IF(Declaration!$I$4="French",IF(F68=Languages!$B$640,IF(G68=Languages!$B$617,IF(H68="",Languages!$B$656,""),IF(G68=Languages!$B$618,IF(H68="",Languages!$B$657,""),Languages!$B$658)),""),IF(Declaration!$I$4="Spanish",IF(F68=Languages!$C$640,IF(G68=Languages!$C$617,IF(H68="",Languages!$C$656,""),IF(G68=Languages!$C$618,IF(H68="",Languages!$C$657,""),Languages!$C$658)),""),IF(Declaration!$I$4="German",IF(F68=Languages!$D$640,IF(G68=Languages!$D$617,IF(H68="",Languages!$D$656,""),IF(G68=Languages!$D$618,IF(H68="",Languages!$D$657,""),Languages!$D$658)),""),IF(Declaration!$I$4="Chinese",IF(F68=Languages!$E$640,IF(G68=Languages!$E$617,IF(H68="",Languages!$E$656,""),IF(G68=Languages!$E$618,IF(H68="",Languages!$E$657,""),Languages!$E$658)),""),IF(Declaration!$I$4="Japanese",IF(F68=Languages!$F$640,IF(G68=Languages!$F$617,IF(H68="",Languages!$F$656,""),IF(G68=Languages!$F$618,IF(H68="",Languages!$F$657,""),Languages!$F$658)),""),IF(Declaration!$I$4="Portugese",IF(F68=Languages!$G$640,IF(G68=Languages!$G$617,IF(H68="",Languages!$G$656,""),IF(G68=Languages!$G$618,IF(H68="",Languages!$G$657,""),Languages!$G$658)),""))))))))</f>
        <v/>
      </c>
      <c r="K68" s="143"/>
      <c r="L68" s="144"/>
      <c r="M68" s="104"/>
      <c r="N68" s="199">
        <f t="shared" ref="N68" si="48">IF(F68="",1,2)</f>
        <v>1</v>
      </c>
      <c r="O68" s="199" t="str">
        <f>IF(ISNUMBER(SEARCH($P$2,F68)), IF(G68=Declaration!$Q$2,IF(H68&lt;&gt;"",2,1),IF(G68=Declaration!$Q$3,IF(H68&lt;&gt;"",2,1))),"n")</f>
        <v>n</v>
      </c>
      <c r="P68" s="200">
        <f t="shared" ref="P68" si="49">SUM(N68:O68)</f>
        <v>1</v>
      </c>
      <c r="Q68" s="202" t="str">
        <f t="shared" ref="Q68" si="50">IF(O68="n",IF(N68=2,"y","n"),IF(O68=2,"y","n"))</f>
        <v>n</v>
      </c>
      <c r="R68" s="200" t="str">
        <f>IF(Countries!C67=$N$2,Countries!B67,"")</f>
        <v/>
      </c>
      <c r="S68" s="199"/>
      <c r="T68" s="104"/>
      <c r="U68" s="104"/>
      <c r="V68" s="104"/>
      <c r="W68" s="104"/>
      <c r="X68" s="104"/>
      <c r="Y68" s="104"/>
      <c r="Z68" s="104"/>
      <c r="AA68" s="104"/>
    </row>
    <row r="69" spans="2:27" s="33" customFormat="1" ht="36.5" customHeight="1" x14ac:dyDescent="0.15">
      <c r="B69" s="187">
        <f>IF(ISBLANK(Declaration!B75),"",Declaration!B75)</f>
        <v>18</v>
      </c>
      <c r="C69" s="187" t="str">
        <f>IF(ISBLANK(Declaration!C75),"",Declaration!C75)</f>
        <v/>
      </c>
      <c r="D69" s="422" t="str">
        <f>IF(ISBLANK(Declaration!D75),"",Declaration!D75)</f>
        <v>Does your organization identify and assess risks on the topic(s) covered by this Declaration on an ongoing basis and taking into account risks arising from particular operating contexts in:</v>
      </c>
      <c r="E69" s="422" t="str">
        <f>IF(ISBLANK(Declaration!E75),"",Declaration!E75)</f>
        <v/>
      </c>
      <c r="F69" s="422" t="str">
        <f>IF(ISBLANK(Declaration!F75),"",Declaration!F75)</f>
        <v/>
      </c>
      <c r="G69" s="422" t="str">
        <f>IF(ISBLANK(Declaration!G75),"",Declaration!G75)</f>
        <v/>
      </c>
      <c r="H69" s="422" t="str">
        <f>IF(ISBLANK(Declaration!H75),"",Declaration!H75)</f>
        <v/>
      </c>
      <c r="I69" s="423" t="str">
        <f>IF(ISBLANK(Declaration!I75),"",Declaration!I75)</f>
        <v/>
      </c>
      <c r="J69" s="187" t="str">
        <f>IF(ISBLANK(Declaration!J75),"",Declaration!J75)</f>
        <v/>
      </c>
      <c r="K69" s="138"/>
      <c r="L69" s="139"/>
      <c r="M69" s="104"/>
      <c r="N69" s="199"/>
      <c r="O69" s="199"/>
      <c r="P69" s="200"/>
      <c r="Q69" s="202"/>
      <c r="R69" s="200" t="str">
        <f>IF(Countries!C68=$N$2,Countries!B68,"")</f>
        <v/>
      </c>
      <c r="S69" s="199"/>
      <c r="T69" s="104"/>
      <c r="U69" s="104"/>
      <c r="V69" s="104"/>
      <c r="W69" s="104"/>
      <c r="X69" s="104"/>
      <c r="Y69" s="104"/>
      <c r="Z69" s="104"/>
      <c r="AA69" s="104"/>
    </row>
    <row r="70" spans="2:27" s="33" customFormat="1" ht="30" customHeight="1" x14ac:dyDescent="0.15">
      <c r="B70" s="131" t="str">
        <f>IF(ISBLANK(Declaration!B76),"",Declaration!B76)</f>
        <v/>
      </c>
      <c r="C70" s="131" t="str">
        <f>IF(ISBLANK(Declaration!C76),"",Declaration!C76)</f>
        <v>a</v>
      </c>
      <c r="D70" s="128" t="str">
        <f>IF(ISBLANK(Declaration!D76),"",Declaration!D76)</f>
        <v>Your operations?</v>
      </c>
      <c r="E70" s="120" t="str">
        <f>IF(ISBLANK(Declaration!F76),"",Declaration!F76)</f>
        <v/>
      </c>
      <c r="F70" s="120" t="str">
        <f>IF(AND(E70&lt;&gt;"",Declaration!G76=""),"x",IF(AND(E70&lt;&gt;"",Declaration!G76&lt;&gt;""),Declaration!G76,""))</f>
        <v/>
      </c>
      <c r="G70" s="12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None Selected</v>
      </c>
      <c r="H70" s="120" t="str">
        <f>IF(ISBLANK(Declaration!J76),"",Declaration!J76)</f>
        <v/>
      </c>
      <c r="I70"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45" t="str">
        <f>IF(Declaration!$I$4="English",IF(F70=Languages!$A$646,IF(G70=Languages!$A$617,IF(H70="",Languages!$A$659,""),IF(G70=Languages!$A$618,IF(H70="",Languages!$A$660,""),Languages!$A$661)),""),IF(Declaration!$I$4="French",IF(F70=Languages!$B$646,IF(G70=Languages!$B$617,IF(H70="",Languages!$B$659,""),IF(G70=Languages!$B$618,IF(H70="",Languages!$B$660,""),Languages!$B$661)),""),IF(Declaration!$I$4="Spanish",IF(F70=Languages!$C$646,IF(G70=Languages!$C$617,IF(H70="",Languages!$C$659,""),IF(G70=Languages!$C$618,IF(H70="",Languages!$C$660,""),Languages!$C$661)),""),IF(Declaration!$I$4="German",IF(F70=Languages!$D$646,IF(G70=Languages!$D$617,IF(H70="",Languages!$D$659,""),IF(G70=Languages!$D$618,IF(H70="",Languages!$D$660,""),Languages!$D$661)),""),IF(Declaration!$I$4="Chinese",IF(F70=Languages!$E$646,IF(G70=Languages!$E$617,IF(H70="",Languages!$E$659,""),IF(G70=Languages!$E$618,IF(H70="",Languages!$E$660,""),Languages!$E$661)),""),IF(Declaration!$I$4="Japanese",IF(F70=Languages!$F$646,IF(G70=Languages!$F$617,IF(H70="",Languages!$F$659,""),IF(G70=Languages!$F$618,IF(H70="",Languages!$F$660,""),Languages!$F$661)),""),IF(Declaration!$I$4="Portugese",IF(F70=Languages!$G$646,IF(G70=Languages!$G$617,IF(H70="",Languages!$G$659,""),IF(G70=Languages!$G$618,IF(H70="",Languages!$G$660,""),Languages!$G$661)),""))))))))</f>
        <v/>
      </c>
      <c r="K70" s="138"/>
      <c r="L70" s="139"/>
      <c r="M70" s="104"/>
      <c r="N70" s="199">
        <f t="shared" ref="N70:N80" si="51">IF(F70="",1,2)</f>
        <v>1</v>
      </c>
      <c r="O70" s="199" t="str">
        <f>IF(ISNUMBER(SEARCH($P$2,F70)), IF(G70=Declaration!$Q$2,IF(H70&lt;&gt;"",2,1),IF(G70=Declaration!$Q$3,IF(H70&lt;&gt;"",2,1))),"n")</f>
        <v>n</v>
      </c>
      <c r="P70" s="200">
        <f t="shared" ref="P70:P78" si="52">SUM(N70:O70)</f>
        <v>1</v>
      </c>
      <c r="Q70" s="202" t="str">
        <f t="shared" ref="Q70:Q78" si="53">IF(O70="n",IF(N70=2,"y","n"),IF(O70=2,"y","n"))</f>
        <v>n</v>
      </c>
      <c r="R70" s="200" t="str">
        <f>IF(Countries!C69=$N$2,Countries!B69,"")</f>
        <v/>
      </c>
      <c r="S70" s="199"/>
      <c r="T70" s="104"/>
      <c r="U70" s="104"/>
      <c r="V70" s="104"/>
      <c r="W70" s="104"/>
      <c r="X70" s="104"/>
      <c r="Y70" s="104"/>
      <c r="Z70" s="104"/>
      <c r="AA70" s="104"/>
    </row>
    <row r="71" spans="2:27" s="33" customFormat="1" ht="30" customHeight="1" x14ac:dyDescent="0.15">
      <c r="B71" s="131" t="str">
        <f>IF(ISBLANK(Declaration!B77),"",Declaration!B77)</f>
        <v/>
      </c>
      <c r="C71" s="131" t="str">
        <f>IF(ISBLANK(Declaration!C77),"",Declaration!C77)</f>
        <v>b</v>
      </c>
      <c r="D71" s="203" t="str">
        <f>IF(ISBLANK(Declaration!D77),"",Declaration!D77)</f>
        <v>Your supply chain for the good(s) covered by this Declaration?</v>
      </c>
      <c r="E71" s="120"/>
      <c r="F71" s="120"/>
      <c r="G71" s="129"/>
      <c r="H71" s="120"/>
      <c r="I71" s="159"/>
      <c r="J71" s="145"/>
      <c r="K71" s="138"/>
      <c r="L71" s="139"/>
      <c r="M71" s="104"/>
      <c r="N71" s="199"/>
      <c r="O71" s="199"/>
      <c r="P71" s="200"/>
      <c r="Q71" s="202"/>
      <c r="R71" s="200" t="str">
        <f>IF(Countries!C70=$N$2,Countries!B70,"")</f>
        <v/>
      </c>
      <c r="S71" s="199"/>
      <c r="T71" s="104"/>
      <c r="U71" s="104"/>
      <c r="V71" s="104"/>
      <c r="W71" s="104"/>
      <c r="X71" s="104"/>
      <c r="Y71" s="104"/>
      <c r="Z71" s="104"/>
      <c r="AA71" s="104"/>
    </row>
    <row r="72" spans="2:27" s="33" customFormat="1" ht="60" customHeight="1" x14ac:dyDescent="0.15">
      <c r="B72" s="131" t="str">
        <f>IF(ISBLANK(Declaration!B78),"",Declaration!B78)</f>
        <v/>
      </c>
      <c r="C72" s="131" t="str">
        <f>IF(ISBLANK(Declaration!C78),"",Declaration!C78)</f>
        <v/>
      </c>
      <c r="D72" s="119" t="str">
        <f>IF(ISBLANK(Declaration!D78),"",Declaration!D78)</f>
        <v/>
      </c>
      <c r="E72" s="120" t="str">
        <f>IF(ISBLANK(Declaration!F78),"",Declaration!F78)</f>
        <v/>
      </c>
      <c r="F72" s="120" t="str">
        <f>IF(AND(E72&lt;&gt;"",Declaration!G78=""),"x",IF(AND(E72&lt;&gt;"",Declaration!G78&lt;&gt;""),Declaration!G78,""))</f>
        <v/>
      </c>
      <c r="G72" s="12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None Selected</v>
      </c>
      <c r="H72" s="120" t="str">
        <f>IF(ISBLANK(Declaration!J78),"",Declaration!J78)</f>
        <v/>
      </c>
      <c r="I72"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45" t="str">
        <f>IF(Declaration!$I$4="English",IF(F72=Languages!$A$646,IF(G72=Languages!$A$617,IF(H72="",Languages!$A$659,""),IF(G72=Languages!$A$618,IF(H72="",Languages!$A$660,""),Languages!$A$661)),""),IF(Declaration!$I$4="French",IF(F72=Languages!$B$646,IF(G72=Languages!$B$617,IF(H72="",Languages!$B$659,""),IF(G72=Languages!$B$618,IF(H72="",Languages!$B$660,""),Languages!$B$661)),""),IF(Declaration!$I$4="Spanish",IF(F72=Languages!$C$646,IF(G72=Languages!$C$617,IF(H72="",Languages!$C$659,""),IF(G72=Languages!$C$618,IF(H72="",Languages!$C$660,""),Languages!$C$661)),""),IF(Declaration!$I$4="German",IF(F72=Languages!$D$646,IF(G72=Languages!$D$617,IF(H72="",Languages!$D$659,""),IF(G72=Languages!$D$618,IF(H72="",Languages!$D$660,""),Languages!$D$661)),""),IF(Declaration!$I$4="Chinese",IF(F72=Languages!$E$646,IF(G72=Languages!$E$617,IF(H72="",Languages!$E$659,""),IF(G72=Languages!$E$618,IF(H72="",Languages!$E$660,""),Languages!$E$661)),""),IF(Declaration!$I$4="Japanese",IF(F72=Languages!$F$646,IF(G72=Languages!$F$617,IF(H72="",Languages!$F$659,""),IF(G72=Languages!$F$618,IF(H72="",Languages!$F$660,""),Languages!$F$661)),""),IF(Declaration!$I$4="Portugese",IF(F72=Languages!$G$646,IF(G72=Languages!$G$617,IF(H72="",Languages!$G$659,""),IF(G72=Languages!$G$618,IF(H72="",Languages!$G$660,""),Languages!$G$661)),""))))))))</f>
        <v/>
      </c>
      <c r="K72" s="138"/>
      <c r="L72" s="139"/>
      <c r="M72" s="104"/>
      <c r="N72" s="199">
        <f t="shared" si="51"/>
        <v>1</v>
      </c>
      <c r="O72" s="199" t="str">
        <f>IF(ISNUMBER(SEARCH($P$2,F72)), IF(G72=Declaration!$Q$2,IF(H72&lt;&gt;"",2,1),IF(G72=Declaration!$Q$3,IF(H72&lt;&gt;"",2,1))),"n")</f>
        <v>n</v>
      </c>
      <c r="P72" s="200">
        <f t="shared" si="52"/>
        <v>1</v>
      </c>
      <c r="Q72" s="202" t="str">
        <f>IF(D72="","y",IF(O72="n",IF(N72=2,"y","n"),IF(O72=2,"y","n")))</f>
        <v>y</v>
      </c>
      <c r="R72" s="200" t="str">
        <f>IF(Countries!C71=$N$2,Countries!B71,"")</f>
        <v/>
      </c>
      <c r="S72" s="199"/>
      <c r="T72" s="104"/>
      <c r="U72" s="104"/>
      <c r="V72" s="104"/>
      <c r="W72" s="104"/>
      <c r="X72" s="104"/>
      <c r="Y72" s="104"/>
      <c r="Z72" s="104"/>
      <c r="AA72" s="104"/>
    </row>
    <row r="73" spans="2:27" s="33" customFormat="1" ht="60" customHeight="1" x14ac:dyDescent="0.15">
      <c r="B73" s="131" t="str">
        <f>IF(ISBLANK(Declaration!B79),"",Declaration!B79)</f>
        <v/>
      </c>
      <c r="C73" s="131" t="str">
        <f>IF(ISBLANK(Declaration!C79),"",Declaration!C79)</f>
        <v/>
      </c>
      <c r="D73" s="119" t="str">
        <f>IF(ISBLANK(Declaration!D79),"",Declaration!D79)</f>
        <v/>
      </c>
      <c r="E73" s="120" t="str">
        <f>IF(ISBLANK(Declaration!F79),"",Declaration!F79)</f>
        <v/>
      </c>
      <c r="F73" s="120" t="str">
        <f>IF(AND(E73&lt;&gt;"",Declaration!G79=""),"x",IF(AND(E73&lt;&gt;"",Declaration!G79&lt;&gt;""),Declaration!G79,""))</f>
        <v/>
      </c>
      <c r="G73" s="12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20" t="str">
        <f>IF(ISBLANK(Declaration!J79),"",Declaration!J79)</f>
        <v/>
      </c>
      <c r="I73"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45" t="str">
        <f>IF(Declaration!$I$4="English",IF(F73=Languages!$A$646,IF(G73=Languages!$A$617,IF(H73="",Languages!$A$659,""),IF(G73=Languages!$A$618,IF(H73="",Languages!$A$660,""),Languages!$A$661)),""),IF(Declaration!$I$4="French",IF(F73=Languages!$B$646,IF(G73=Languages!$B$617,IF(H73="",Languages!$B$659,""),IF(G73=Languages!$B$618,IF(H73="",Languages!$B$660,""),Languages!$B$661)),""),IF(Declaration!$I$4="Spanish",IF(F73=Languages!$C$646,IF(G73=Languages!$C$617,IF(H73="",Languages!$C$659,""),IF(G73=Languages!$C$618,IF(H73="",Languages!$C$660,""),Languages!$C$661)),""),IF(Declaration!$I$4="German",IF(F73=Languages!$D$646,IF(G73=Languages!$D$617,IF(H73="",Languages!$D$659,""),IF(G73=Languages!$D$618,IF(H73="",Languages!$D$660,""),Languages!$D$661)),""),IF(Declaration!$I$4="Chinese",IF(F73=Languages!$E$646,IF(G73=Languages!$E$617,IF(H73="",Languages!$E$659,""),IF(G73=Languages!$E$618,IF(H73="",Languages!$E$660,""),Languages!$E$661)),""),IF(Declaration!$I$4="Japanese",IF(F73=Languages!$F$646,IF(G73=Languages!$F$617,IF(H73="",Languages!$F$659,""),IF(G73=Languages!$F$618,IF(H73="",Languages!$F$660,""),Languages!$F$661)),""),IF(Declaration!$I$4="Portugese",IF(F73=Languages!$G$646,IF(G73=Languages!$G$617,IF(H73="",Languages!$G$659,""),IF(G73=Languages!$G$618,IF(H73="",Languages!$G$660,""),Languages!$G$661)),""))))))))</f>
        <v/>
      </c>
      <c r="K73" s="138"/>
      <c r="L73" s="139"/>
      <c r="M73" s="104"/>
      <c r="N73" s="199">
        <f t="shared" si="51"/>
        <v>1</v>
      </c>
      <c r="O73" s="199" t="str">
        <f>IF(ISNUMBER(SEARCH($P$2,F73)), IF(G73=Declaration!$Q$2,IF(H73&lt;&gt;"",2,1),IF(G73=Declaration!$Q$3,IF(H73&lt;&gt;"",2,1))),"n")</f>
        <v>n</v>
      </c>
      <c r="P73" s="200">
        <f t="shared" si="52"/>
        <v>1</v>
      </c>
      <c r="Q73" s="202" t="str">
        <f>IF(D73="","y",IF(O73="n",IF(N73=2,"y","n"),IF(O73=2,"y","n")))</f>
        <v>y</v>
      </c>
      <c r="R73" s="200" t="str">
        <f>IF(Countries!C72=$N$2,Countries!B72,"")</f>
        <v/>
      </c>
      <c r="S73" s="199"/>
      <c r="T73" s="104"/>
      <c r="U73" s="104"/>
      <c r="V73" s="104"/>
      <c r="W73" s="104"/>
      <c r="X73" s="104"/>
      <c r="Y73" s="104"/>
      <c r="Z73" s="104"/>
      <c r="AA73" s="104"/>
    </row>
    <row r="74" spans="2:27" s="33" customFormat="1" ht="60" customHeight="1" x14ac:dyDescent="0.15">
      <c r="B74" s="131" t="str">
        <f>IF(ISBLANK(Declaration!B80),"",Declaration!B80)</f>
        <v/>
      </c>
      <c r="C74" s="131" t="str">
        <f>IF(ISBLANK(Declaration!C80),"",Declaration!C80)</f>
        <v/>
      </c>
      <c r="D74" s="119" t="str">
        <f>IF(ISBLANK(Declaration!D80),"",Declaration!D80)</f>
        <v/>
      </c>
      <c r="E74" s="120" t="str">
        <f>IF(ISBLANK(Declaration!F80),"",Declaration!F80)</f>
        <v/>
      </c>
      <c r="F74" s="120" t="str">
        <f>IF(AND(E74&lt;&gt;"",Declaration!G80=""),"x",IF(AND(E74&lt;&gt;"",Declaration!G80&lt;&gt;""),Declaration!G80,""))</f>
        <v/>
      </c>
      <c r="G74" s="12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20" t="str">
        <f>IF(ISBLANK(Declaration!J80),"",Declaration!J80)</f>
        <v/>
      </c>
      <c r="I74"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45" t="str">
        <f>IF(Declaration!$I$4="English",IF(F74=Languages!$A$646,IF(G74=Languages!$A$617,IF(H74="",Languages!$A$659,""),IF(G74=Languages!$A$618,IF(H74="",Languages!$A$660,""),Languages!$A$661)),""),IF(Declaration!$I$4="French",IF(F74=Languages!$B$646,IF(G74=Languages!$B$617,IF(H74="",Languages!$B$659,""),IF(G74=Languages!$B$618,IF(H74="",Languages!$B$660,""),Languages!$B$661)),""),IF(Declaration!$I$4="Spanish",IF(F74=Languages!$C$646,IF(G74=Languages!$C$617,IF(H74="",Languages!$C$659,""),IF(G74=Languages!$C$618,IF(H74="",Languages!$C$660,""),Languages!$C$661)),""),IF(Declaration!$I$4="German",IF(F74=Languages!$D$646,IF(G74=Languages!$D$617,IF(H74="",Languages!$D$659,""),IF(G74=Languages!$D$618,IF(H74="",Languages!$D$660,""),Languages!$D$661)),""),IF(Declaration!$I$4="Chinese",IF(F74=Languages!$E$646,IF(G74=Languages!$E$617,IF(H74="",Languages!$E$659,""),IF(G74=Languages!$E$618,IF(H74="",Languages!$E$660,""),Languages!$E$661)),""),IF(Declaration!$I$4="Japanese",IF(F74=Languages!$F$646,IF(G74=Languages!$F$617,IF(H74="",Languages!$F$659,""),IF(G74=Languages!$F$618,IF(H74="",Languages!$F$660,""),Languages!$F$661)),""),IF(Declaration!$I$4="Portugese",IF(F74=Languages!$G$646,IF(G74=Languages!$G$617,IF(H74="",Languages!$G$659,""),IF(G74=Languages!$G$618,IF(H74="",Languages!$G$660,""),Languages!$G$661)),""))))))))</f>
        <v/>
      </c>
      <c r="K74" s="146"/>
      <c r="L74" s="147"/>
      <c r="M74" s="104"/>
      <c r="N74" s="199">
        <f t="shared" si="51"/>
        <v>1</v>
      </c>
      <c r="O74" s="199" t="str">
        <f>IF(ISNUMBER(SEARCH($P$2,F74)), IF(G74=Declaration!$Q$2,IF(H74&lt;&gt;"",2,1),IF(G74=Declaration!$Q$3,IF(H74&lt;&gt;"",2,1))),"n")</f>
        <v>n</v>
      </c>
      <c r="P74" s="200">
        <f t="shared" si="52"/>
        <v>1</v>
      </c>
      <c r="Q74" s="202" t="str">
        <f>IF(D74="","y",IF(O74="n",IF(N74=2,"y","n"),IF(O74=2,"y","n")))</f>
        <v>y</v>
      </c>
      <c r="R74" s="200" t="str">
        <f>IF(Countries!C73=$N$2,Countries!B73,"")</f>
        <v/>
      </c>
      <c r="S74" s="199"/>
      <c r="T74" s="104"/>
      <c r="U74" s="104"/>
      <c r="V74" s="104"/>
      <c r="W74" s="104"/>
      <c r="X74" s="104"/>
      <c r="Y74" s="104"/>
      <c r="Z74" s="104"/>
      <c r="AA74" s="104"/>
    </row>
    <row r="75" spans="2:27" s="33" customFormat="1" ht="60" customHeight="1" x14ac:dyDescent="0.15">
      <c r="B75" s="131" t="str">
        <f>IF(ISBLANK(Declaration!B81),"",Declaration!B81)</f>
        <v/>
      </c>
      <c r="C75" s="131" t="str">
        <f>IF(ISBLANK(Declaration!C81),"",Declaration!C81)</f>
        <v/>
      </c>
      <c r="D75" s="119" t="str">
        <f>IF(ISBLANK(Declaration!D81),"",Declaration!D81)</f>
        <v/>
      </c>
      <c r="E75" s="120" t="str">
        <f>IF(ISBLANK(Declaration!F81),"",Declaration!F81)</f>
        <v/>
      </c>
      <c r="F75" s="120" t="str">
        <f>IF(AND(E75&lt;&gt;"",Declaration!G81=""),"x",IF(AND(E75&lt;&gt;"",Declaration!G81&lt;&gt;""),Declaration!G81,""))</f>
        <v/>
      </c>
      <c r="G75" s="12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20" t="str">
        <f>IF(ISBLANK(Declaration!J81),"",Declaration!J81)</f>
        <v/>
      </c>
      <c r="I75"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45" t="str">
        <f>IF(Declaration!$I$4="English",IF(F75=Languages!$A$646,IF(G75=Languages!$A$617,IF(H75="",Languages!$A$659,""),IF(G75=Languages!$A$618,IF(H75="",Languages!$A$660,""),Languages!$A$661)),""),IF(Declaration!$I$4="French",IF(F75=Languages!$B$646,IF(G75=Languages!$B$617,IF(H75="",Languages!$B$659,""),IF(G75=Languages!$B$618,IF(H75="",Languages!$B$660,""),Languages!$B$661)),""),IF(Declaration!$I$4="Spanish",IF(F75=Languages!$C$646,IF(G75=Languages!$C$617,IF(H75="",Languages!$C$659,""),IF(G75=Languages!$C$618,IF(H75="",Languages!$C$660,""),Languages!$C$661)),""),IF(Declaration!$I$4="German",IF(F75=Languages!$D$646,IF(G75=Languages!$D$617,IF(H75="",Languages!$D$659,""),IF(G75=Languages!$D$618,IF(H75="",Languages!$D$660,""),Languages!$D$661)),""),IF(Declaration!$I$4="Chinese",IF(F75=Languages!$E$646,IF(G75=Languages!$E$617,IF(H75="",Languages!$E$659,""),IF(G75=Languages!$E$618,IF(H75="",Languages!$E$660,""),Languages!$E$661)),""),IF(Declaration!$I$4="Japanese",IF(F75=Languages!$F$646,IF(G75=Languages!$F$617,IF(H75="",Languages!$F$659,""),IF(G75=Languages!$F$618,IF(H75="",Languages!$F$660,""),Languages!$F$661)),""),IF(Declaration!$I$4="Portugese",IF(F75=Languages!$G$646,IF(G75=Languages!$G$617,IF(H75="",Languages!$G$659,""),IF(G75=Languages!$G$618,IF(H75="",Languages!$G$660,""),Languages!$G$661)),""))))))))</f>
        <v/>
      </c>
      <c r="K75" s="146"/>
      <c r="L75" s="147"/>
      <c r="M75" s="104"/>
      <c r="N75" s="199">
        <f t="shared" si="51"/>
        <v>1</v>
      </c>
      <c r="O75" s="199" t="str">
        <f>IF(ISNUMBER(SEARCH($P$2,F75)), IF(G75=Declaration!$Q$2,IF(H75&lt;&gt;"",2,1),IF(G75=Declaration!$Q$3,IF(H75&lt;&gt;"",2,1))),"n")</f>
        <v>n</v>
      </c>
      <c r="P75" s="200">
        <f t="shared" si="52"/>
        <v>1</v>
      </c>
      <c r="Q75" s="202" t="str">
        <f>IF(D75="","y",IF(O75="n",IF(N75=2,"y","n"),IF(O75=2,"y","n")))</f>
        <v>y</v>
      </c>
      <c r="R75" s="200" t="str">
        <f>IF(Countries!C74=$N$2,Countries!B74,"")</f>
        <v/>
      </c>
      <c r="S75" s="199"/>
      <c r="T75" s="104"/>
      <c r="U75" s="104"/>
      <c r="V75" s="104"/>
      <c r="W75" s="104"/>
      <c r="X75" s="104"/>
      <c r="Y75" s="104"/>
      <c r="Z75" s="104"/>
      <c r="AA75" s="104"/>
    </row>
    <row r="76" spans="2:27" s="33" customFormat="1" ht="60" customHeight="1" x14ac:dyDescent="0.15">
      <c r="B76" s="131" t="str">
        <f>IF(ISBLANK(Declaration!B82),"",Declaration!B82)</f>
        <v/>
      </c>
      <c r="C76" s="131" t="str">
        <f>IF(ISBLANK(Declaration!C82),"",Declaration!C82)</f>
        <v/>
      </c>
      <c r="D76" s="119" t="str">
        <f>IF(ISBLANK(Declaration!D82),"",Declaration!D82)</f>
        <v/>
      </c>
      <c r="E76" s="120" t="str">
        <f>IF(ISBLANK(Declaration!F82),"",Declaration!F82)</f>
        <v/>
      </c>
      <c r="F76" s="120" t="str">
        <f>IF(AND(E76&lt;&gt;"",Declaration!G82=""),"x",IF(AND(E76&lt;&gt;"",Declaration!G82&lt;&gt;""),Declaration!G82,""))</f>
        <v/>
      </c>
      <c r="G76" s="12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20" t="str">
        <f>IF(ISBLANK(Declaration!J82),"",Declaration!J82)</f>
        <v/>
      </c>
      <c r="I76"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45"/>
      <c r="K76" s="146"/>
      <c r="L76" s="147"/>
      <c r="M76" s="104"/>
      <c r="N76" s="199">
        <f t="shared" si="51"/>
        <v>1</v>
      </c>
      <c r="O76" s="199" t="str">
        <f>IF(ISNUMBER(SEARCH($P$2,F76)), IF(G76=Declaration!$Q$2,IF(H76&lt;&gt;"",2,1),IF(G76=Declaration!$Q$3,IF(H76&lt;&gt;"",2,1))),"n")</f>
        <v>n</v>
      </c>
      <c r="P76" s="200">
        <f t="shared" si="52"/>
        <v>1</v>
      </c>
      <c r="Q76" s="202" t="str">
        <f>IF(D76="","y",IF(O76="n",IF(N76=2,"y","n"),IF(O76=2,"y","n")))</f>
        <v>y</v>
      </c>
      <c r="R76" s="200" t="str">
        <f>IF(Countries!C75=$N$2,Countries!B75,"")</f>
        <v/>
      </c>
      <c r="S76" s="199"/>
      <c r="T76" s="104"/>
      <c r="U76" s="104"/>
      <c r="V76" s="104"/>
      <c r="W76" s="104"/>
      <c r="X76" s="104"/>
      <c r="Y76" s="104"/>
      <c r="Z76" s="104"/>
      <c r="AA76" s="104"/>
    </row>
    <row r="77" spans="2:27" s="33" customFormat="1" ht="60" customHeight="1" x14ac:dyDescent="0.15">
      <c r="B77" s="131" t="str">
        <f>IF(ISBLANK(Declaration!B83),"",Declaration!B83)</f>
        <v/>
      </c>
      <c r="C77" s="131" t="str">
        <f>IF(ISBLANK(Declaration!C83),"",Declaration!C83)</f>
        <v>c</v>
      </c>
      <c r="D77" s="128" t="str">
        <f>IF(ISBLANK(Declaration!D83),"",Declaration!D83)</f>
        <v>Your labor supply chain?</v>
      </c>
      <c r="E77" s="120" t="str">
        <f>IF(ISBLANK(Declaration!F83),"",Declaration!F83)</f>
        <v/>
      </c>
      <c r="F77" s="120" t="str">
        <f>IF(AND(E77&lt;&gt;"",Declaration!G83=""),"x",IF(AND(E77&lt;&gt;"",Declaration!G83&lt;&gt;""),Declaration!G83,""))</f>
        <v/>
      </c>
      <c r="G77" s="12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None Selected</v>
      </c>
      <c r="H77" s="120" t="str">
        <f>IF(ISBLANK(Declaration!J83),"",Declaration!J83)</f>
        <v/>
      </c>
      <c r="I77"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45"/>
      <c r="K77" s="146"/>
      <c r="L77" s="147"/>
      <c r="M77" s="104"/>
      <c r="N77" s="199">
        <f t="shared" si="51"/>
        <v>1</v>
      </c>
      <c r="O77" s="199" t="str">
        <f>IF(ISNUMBER(SEARCH($P$2,F77)), IF(G77=Declaration!$Q$2,IF(H77&lt;&gt;"",2,1),IF(G77=Declaration!$Q$3,IF(H77&lt;&gt;"",2,1))),"n")</f>
        <v>n</v>
      </c>
      <c r="P77" s="200">
        <f t="shared" si="52"/>
        <v>1</v>
      </c>
      <c r="Q77" s="202" t="str">
        <f t="shared" si="53"/>
        <v>n</v>
      </c>
      <c r="R77" s="200" t="str">
        <f>IF(Countries!C76=$N$2,Countries!B76,"")</f>
        <v/>
      </c>
      <c r="S77" s="199"/>
      <c r="T77" s="104"/>
      <c r="U77" s="104"/>
      <c r="V77" s="104"/>
      <c r="W77" s="104"/>
      <c r="X77" s="104"/>
      <c r="Y77" s="104"/>
      <c r="Z77" s="104"/>
      <c r="AA77" s="104"/>
    </row>
    <row r="78" spans="2:27" s="33" customFormat="1" ht="60" customHeight="1" x14ac:dyDescent="0.15">
      <c r="B78" s="131">
        <f>IF(ISBLANK(Declaration!B84),"",Declaration!B84)</f>
        <v>19</v>
      </c>
      <c r="C78" s="131" t="str">
        <f>IF(ISBLANK(Declaration!C84),"",Declaration!C84)</f>
        <v/>
      </c>
      <c r="D78" s="128" t="str">
        <f>IF(ISBLANK(Declaration!D84),"",Declaration!D84)</f>
        <v>If you answered 'Yes' to Question 18, does your organization respond to the identified risk on an ongoing basis, using this to drive continual improvement?</v>
      </c>
      <c r="E78" s="120" t="str">
        <f>IF(ISBLANK(Declaration!F84),"",Declaration!F84)</f>
        <v/>
      </c>
      <c r="F78" s="120" t="str">
        <f>IF(AND(E78&lt;&gt;"",Declaration!G84=""),"x",IF(AND(E78&lt;&gt;"",Declaration!G84&lt;&gt;""),Declaration!G84,""))</f>
        <v/>
      </c>
      <c r="G78" s="12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None Selected</v>
      </c>
      <c r="H78" s="120" t="str">
        <f>IF(ISBLANK(Declaration!J84),"",Declaration!J84)</f>
        <v/>
      </c>
      <c r="I78"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45"/>
      <c r="K78" s="146"/>
      <c r="L78" s="147"/>
      <c r="M78" s="104"/>
      <c r="N78" s="199">
        <f>IF(AND(F78="",(COUNTIF(E70:E77,$N$2))&gt;0),1,2)</f>
        <v>2</v>
      </c>
      <c r="O78" s="199" t="str">
        <f>IF(ISNUMBER(SEARCH($P$2,F78)), IF(G78=Declaration!$Q$2,IF(H78&lt;&gt;"",2,1),IF(G78=Declaration!$Q$3,IF(H78&lt;&gt;"",2,1))),"n")</f>
        <v>n</v>
      </c>
      <c r="P78" s="200">
        <f t="shared" si="52"/>
        <v>2</v>
      </c>
      <c r="Q78" s="202" t="str">
        <f t="shared" si="53"/>
        <v>y</v>
      </c>
      <c r="R78" s="200" t="str">
        <f>IF(Countries!C77=$N$2,Countries!B77,"")</f>
        <v/>
      </c>
      <c r="S78" s="199"/>
      <c r="T78" s="104"/>
      <c r="U78" s="104"/>
      <c r="V78" s="104"/>
      <c r="W78" s="104"/>
      <c r="X78" s="104"/>
      <c r="Y78" s="104"/>
      <c r="Z78" s="104"/>
      <c r="AA78" s="104"/>
    </row>
    <row r="79" spans="2:27" s="33" customFormat="1" ht="60" customHeight="1" x14ac:dyDescent="0.15">
      <c r="B79" s="131">
        <f>IF(ISBLANK(Declaration!B85),"",Declaration!B85)</f>
        <v>20</v>
      </c>
      <c r="C79" s="131" t="str">
        <f>IF(ISBLANK(Declaration!C85),"",Declaration!C85)</f>
        <v/>
      </c>
      <c r="D79" s="128" t="str">
        <f>IF(ISBLANK(Declaration!D85),"",Declaration!D85)</f>
        <v>If you answered 'Yes' to Question 18, does your organization use an independent third party to conduct these due diligence activities?</v>
      </c>
      <c r="E79" s="120" t="str">
        <f>IF(ISBLANK(Declaration!F85),"",Declaration!F85)</f>
        <v/>
      </c>
      <c r="F79" s="120" t="str">
        <f>IF(AND(E79&lt;&gt;"",Declaration!G85=""),"x",IF(AND(E79&lt;&gt;"",Declaration!G85&lt;&gt;""),Declaration!G85,""))</f>
        <v/>
      </c>
      <c r="G79" s="12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None Selected</v>
      </c>
      <c r="H79" s="120" t="str">
        <f>IF(ISBLANK(Declaration!J85),"",Declaration!J85)</f>
        <v/>
      </c>
      <c r="I79"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45"/>
      <c r="K79" s="146"/>
      <c r="L79" s="147"/>
      <c r="M79" s="104"/>
      <c r="N79" s="199">
        <f>IF(AND(F79="",(COUNTIF(E70:E77,$N$2))&gt;0),1,2)</f>
        <v>2</v>
      </c>
      <c r="O79" s="199" t="str">
        <f>IF(ISNUMBER(SEARCH($P$2,F79)), IF(G79=Declaration!$Q$2,IF(H79&lt;&gt;"",2,1),IF(G79=Declaration!$Q$3,IF(H79&lt;&gt;"",2,1))),"n")</f>
        <v>n</v>
      </c>
      <c r="P79" s="200">
        <f t="shared" ref="P79" si="54">SUM(N79:O79)</f>
        <v>2</v>
      </c>
      <c r="Q79" s="202" t="str">
        <f t="shared" ref="Q79" si="55">IF(O79="n",IF(N79=2,"y","n"),IF(O79=2,"y","n"))</f>
        <v>y</v>
      </c>
      <c r="R79" s="200" t="str">
        <f>IF(Countries!C78=$N$2,Countries!B78,"")</f>
        <v/>
      </c>
      <c r="S79" s="199"/>
      <c r="T79" s="104"/>
      <c r="U79" s="104"/>
      <c r="V79" s="104"/>
      <c r="W79" s="104"/>
      <c r="X79" s="104"/>
      <c r="Y79" s="104"/>
      <c r="Z79" s="104"/>
      <c r="AA79" s="104"/>
    </row>
    <row r="80" spans="2:27" s="33" customFormat="1" ht="60" customHeight="1" x14ac:dyDescent="0.15">
      <c r="B80" s="131">
        <f>IF(ISBLANK(Declaration!B86),"",Declaration!B86)</f>
        <v>21</v>
      </c>
      <c r="C80" s="131" t="str">
        <f>IF(ISBLANK(Declaration!C86),"",Declaration!C86)</f>
        <v/>
      </c>
      <c r="D80" s="128" t="str">
        <f>IF(ISBLANK(Declaration!D86),"",Declaration!D86)</f>
        <v xml:space="preserve">What percentage of relevant suppliers have provided a response to your due diligence survey, such as the Slavery and Trafficking Risk Template (STRT)? </v>
      </c>
      <c r="E80" s="120" t="str">
        <f>IF(ISBLANK(Declaration!F86),"",Declaration!F86)</f>
        <v/>
      </c>
      <c r="F80" s="120" t="str">
        <f>IF(AND(E80&lt;&gt;"",Declaration!G86=""),"x",IF(AND(E80&lt;&gt;"",Declaration!G86&lt;&gt;""),Declaration!G86,""))</f>
        <v/>
      </c>
      <c r="G80" s="12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None Selected</v>
      </c>
      <c r="H80" s="120" t="str">
        <f>IF(ISBLANK(Declaration!J86),"",Declaration!J86)</f>
        <v/>
      </c>
      <c r="I80"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45"/>
      <c r="K80" s="146"/>
      <c r="L80" s="147"/>
      <c r="M80" s="104"/>
      <c r="N80" s="199">
        <f t="shared" si="51"/>
        <v>1</v>
      </c>
      <c r="O80" s="199" t="str">
        <f>IF(ISNUMBER(SEARCH($P$2,F80)), IF(G80=Declaration!$Q$2,IF(H80&lt;&gt;"",2,1),IF(G80=Declaration!$Q$3,IF(H80&lt;&gt;"",2,1))),"n")</f>
        <v>n</v>
      </c>
      <c r="P80" s="200">
        <f>SUM(N80:O80)</f>
        <v>1</v>
      </c>
      <c r="Q80" s="202" t="str">
        <f>IF(O80="n",IF(N80=2,"y","n"),IF(O80=2,"y","n"))</f>
        <v>n</v>
      </c>
      <c r="R80" s="200" t="str">
        <f>IF(Countries!C79=$N$2,Countries!B79,"")</f>
        <v/>
      </c>
      <c r="S80" s="199"/>
      <c r="T80" s="104"/>
      <c r="U80" s="104"/>
      <c r="V80" s="104"/>
      <c r="W80" s="104"/>
      <c r="X80" s="104"/>
      <c r="Y80" s="104"/>
      <c r="Z80" s="104"/>
      <c r="AA80" s="104"/>
    </row>
    <row r="81" spans="1:32" s="33" customFormat="1" ht="60" customHeight="1" x14ac:dyDescent="0.15">
      <c r="B81" s="131">
        <f>IF(ISBLANK(Declaration!B87),"",Declaration!B87)</f>
        <v>22</v>
      </c>
      <c r="C81" s="131" t="str">
        <f>IF(ISBLANK(Declaration!C87),"",Declaration!C87)</f>
        <v/>
      </c>
      <c r="D81" s="128" t="str">
        <f>IF(ISBLANK(Declaration!D87),"",Declaration!D87)</f>
        <v>Does your organization conduct a formal vulnerability assessment of its workers to slavery and human trafficking?</v>
      </c>
      <c r="E81" s="120" t="str">
        <f>IF(ISBLANK(Declaration!F87),"",Declaration!F87)</f>
        <v/>
      </c>
      <c r="F81" s="120" t="str">
        <f>IF(AND(E81&lt;&gt;"",Declaration!G87=""),"x",IF(AND(E81&lt;&gt;"",Declaration!G87&lt;&gt;""),Declaration!G87,""))</f>
        <v/>
      </c>
      <c r="G81" s="12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None Selected</v>
      </c>
      <c r="H81" s="120" t="str">
        <f>IF(ISBLANK(Declaration!J87),"",Declaration!J87)</f>
        <v/>
      </c>
      <c r="I81"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45"/>
      <c r="K81" s="146"/>
      <c r="L81" s="147"/>
      <c r="M81" s="104"/>
      <c r="N81" s="199">
        <f>IF(F81="",1,2)</f>
        <v>1</v>
      </c>
      <c r="O81" s="221" t="str">
        <f>IF(ISNUMBER(SEARCH($R$2,F81)), IF(G81=Declaration!$Q$2,IF(H81&lt;&gt;"",2,1),IF(G81=Declaration!$Q$3,IF(H81&lt;&gt;"",2,1))),"n")</f>
        <v>n</v>
      </c>
      <c r="P81" s="200">
        <f t="shared" ref="P81" si="56">SUM(N81:O81)</f>
        <v>1</v>
      </c>
      <c r="Q81" s="202" t="str">
        <f t="shared" ref="Q81" si="57">IF(O81="n",IF(N81=2,"y","n"),IF(O81=2,"y","n"))</f>
        <v>n</v>
      </c>
      <c r="R81" s="200" t="str">
        <f>IF(Countries!C80=$N$2,Countries!B80,"")</f>
        <v/>
      </c>
      <c r="S81" s="199"/>
      <c r="T81" s="104"/>
      <c r="U81" s="104"/>
      <c r="V81" s="104"/>
      <c r="W81" s="104"/>
      <c r="X81" s="104"/>
      <c r="Y81" s="104"/>
      <c r="Z81" s="104"/>
      <c r="AA81" s="104"/>
    </row>
    <row r="82" spans="1:32" s="36" customFormat="1" ht="31.5" customHeight="1" x14ac:dyDescent="0.15">
      <c r="B82" s="407" t="str">
        <f>Declaration!B88</f>
        <v>Question 23: Training</v>
      </c>
      <c r="C82" s="408"/>
      <c r="D82" s="408"/>
      <c r="E82" s="408"/>
      <c r="F82" s="408"/>
      <c r="G82" s="408"/>
      <c r="H82" s="408"/>
      <c r="I82" s="408"/>
      <c r="J82" s="408"/>
      <c r="K82" s="440"/>
      <c r="L82" s="441"/>
      <c r="M82" s="102"/>
      <c r="N82" s="199"/>
      <c r="O82" s="199"/>
      <c r="P82" s="200"/>
      <c r="Q82" s="202"/>
      <c r="R82" s="200" t="str">
        <f>IF(Countries!C81=$N$2,Countries!B81,"")</f>
        <v/>
      </c>
      <c r="S82" s="199"/>
      <c r="T82" s="102"/>
      <c r="U82" s="102"/>
      <c r="V82" s="102"/>
      <c r="W82" s="102"/>
      <c r="X82" s="102"/>
      <c r="Y82" s="102"/>
      <c r="Z82" s="102"/>
      <c r="AA82" s="102"/>
      <c r="AB82" s="35"/>
      <c r="AC82" s="35"/>
      <c r="AD82" s="35"/>
      <c r="AE82" s="35"/>
      <c r="AF82" s="35"/>
    </row>
    <row r="83" spans="1:32" s="33" customFormat="1" ht="62.75" customHeight="1" x14ac:dyDescent="0.15">
      <c r="B83" s="131">
        <f>IF(ISBLANK(Declaration!B89),"",Declaration!B89)</f>
        <v>23</v>
      </c>
      <c r="C83" s="140" t="str">
        <f>IF(ISBLANK(Declaration!C89),"",Declaration!C89)</f>
        <v/>
      </c>
      <c r="D83" s="141" t="str">
        <f>IF(ISBLANK(Declaration!D89),"",Declaration!D89)</f>
        <v>Do your workers who have direct responsibility for supply chain management and recruitment receive training on how to mitigate risk on the topic(s) covered by this Declaration?</v>
      </c>
      <c r="E83" s="120" t="str">
        <f>IF(ISBLANK(Declaration!F89),"",Declaration!F89)</f>
        <v/>
      </c>
      <c r="F83" s="120" t="str">
        <f>IF(AND(E83&lt;&gt;"",Declaration!G89=""),"x",IF(AND(E83&lt;&gt;"",Declaration!G89&lt;&gt;""),Declaration!G89,""))</f>
        <v/>
      </c>
      <c r="G83" s="12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None Selected</v>
      </c>
      <c r="H83" s="120" t="str">
        <f>IF(ISBLANK(Declaration!J89),"",Declaration!J89)</f>
        <v/>
      </c>
      <c r="I83" s="170"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48" t="str">
        <f>IF(Declaration!$I$4="English",IF(F83=Languages!$A$648,IF(G83=Languages!$A$617,IF(H83="",Languages!$A$662,""),IF(G83=Languages!$A$618,IF(H83="",Languages!$A$663,""),Languages!$A$664)),""),IF(Declaration!$I$4="French",IF(F83=Languages!$B$648,IF(G83=Languages!$B$617,IF(H83="",Languages!$B$662,""),IF(G83=Languages!$B$618,IF(H83="",Languages!$B$663,""),Languages!$B$664)),""),IF(Declaration!$I$4="Spanish",IF(F83=Languages!$C$648,IF(G83=Languages!$C$617,IF(H83="",Languages!$C$662,""),IF(G83=Languages!$C$618,IF(H83="",Languages!$C$663,""),Languages!$C$664)),""),IF(Declaration!$I$4="German",IF(F83=Languages!$D$648,IF(G83=Languages!$D$617,IF(H83="",Languages!$D$662,""),IF(G83=Languages!$D$618,IF(H83="",Languages!$D$663,""),Languages!$D$664)),""),IF(Declaration!$I$4="Chinese",IF(F83=Languages!$E$648,IF(G83=Languages!$E$617,IF(H83="",Languages!$E$662,""),IF(G83=Languages!$E$618,IF(H83="",Languages!$E$663,""),Languages!$E$664)),""),IF(Declaration!$I$4="Japanese",IF(F83=Languages!$F$648,IF(G83=Languages!$F$617,IF(H83="",Languages!$F$662,""),IF(G83=Languages!$F$618,IF(H83="",Languages!$F$663,""),Languages!$F$664)),""),IF(Declaration!$I$4="Portugese",IF(F83=Languages!$G$648,IF(G83=Languages!$G$617,IF(H83="",Languages!$G$662,""),IF(G83=Languages!$G$618,IF(H83="",Languages!$G$663,""),Languages!$G$664)),""))))))))</f>
        <v/>
      </c>
      <c r="K83" s="149"/>
      <c r="L83" s="150"/>
      <c r="M83" s="104"/>
      <c r="N83" s="199">
        <f>IF(F83="",1,2)</f>
        <v>1</v>
      </c>
      <c r="O83" s="199" t="str">
        <f>IF(ISNUMBER(SEARCH($P$2,F83)), IF(G83=Declaration!$Q$2,IF(H83&lt;&gt;"",2,1),IF(G83=Declaration!$Q$3,IF(H83&lt;&gt;"",2,1))),"n")</f>
        <v>n</v>
      </c>
      <c r="P83" s="200">
        <f t="shared" ref="P83" si="58">SUM(N83:O83)</f>
        <v>1</v>
      </c>
      <c r="Q83" s="202" t="str">
        <f t="shared" ref="Q83" si="59">IF(O83="n",IF(N83=2,"y","n"),IF(O83=2,"y","n"))</f>
        <v>n</v>
      </c>
      <c r="R83" s="200" t="str">
        <f>IF(Countries!C82=$N$2,Countries!B82,"")</f>
        <v/>
      </c>
      <c r="S83" s="199"/>
      <c r="T83" s="104"/>
      <c r="U83" s="104"/>
      <c r="V83" s="104"/>
      <c r="W83" s="104"/>
      <c r="X83" s="104"/>
      <c r="Y83" s="104"/>
      <c r="Z83" s="104"/>
      <c r="AA83" s="104"/>
    </row>
    <row r="84" spans="1:32" s="36" customFormat="1" ht="31.5" customHeight="1" x14ac:dyDescent="0.15">
      <c r="B84" s="407" t="str">
        <f>Declaration!B90</f>
        <v>Questions 24-26: Reporting &amp; Internal Accountability</v>
      </c>
      <c r="C84" s="408"/>
      <c r="D84" s="408"/>
      <c r="E84" s="408"/>
      <c r="F84" s="408"/>
      <c r="G84" s="408"/>
      <c r="H84" s="408"/>
      <c r="I84" s="408"/>
      <c r="J84" s="408"/>
      <c r="K84" s="410"/>
      <c r="L84" s="442"/>
      <c r="M84" s="102"/>
      <c r="N84" s="199"/>
      <c r="O84" s="199"/>
      <c r="P84" s="200"/>
      <c r="Q84" s="202"/>
      <c r="R84" s="200" t="str">
        <f>IF(Countries!C83=$N$2,Countries!B83,"")</f>
        <v/>
      </c>
      <c r="S84" s="199"/>
      <c r="T84" s="102"/>
      <c r="U84" s="102"/>
      <c r="V84" s="102"/>
      <c r="W84" s="102"/>
      <c r="X84" s="102"/>
      <c r="Y84" s="102"/>
      <c r="Z84" s="102"/>
      <c r="AA84" s="102"/>
      <c r="AB84" s="35"/>
      <c r="AC84" s="35"/>
      <c r="AD84" s="35"/>
      <c r="AE84" s="35"/>
      <c r="AF84" s="35"/>
    </row>
    <row r="85" spans="1:32" s="33" customFormat="1" ht="62.25" customHeight="1" x14ac:dyDescent="0.15">
      <c r="B85" s="127">
        <f>IF(ISBLANK(Declaration!B91),"",Declaration!B91)</f>
        <v>24</v>
      </c>
      <c r="C85" s="127" t="str">
        <f>IF(ISBLANK(Declaration!C91),"",Declaration!C91)</f>
        <v/>
      </c>
      <c r="D85" s="128" t="str">
        <f>IF(ISBLANK(Declaration!D91),"",Declaration!D91)</f>
        <v>Does your organization have a process for workers and agents to report, without fear of retaliation, matters related to the topic(s) covered by this Declaration?</v>
      </c>
      <c r="E85" s="120" t="str">
        <f>IF(ISBLANK(Declaration!F91),"",Declaration!F91)</f>
        <v/>
      </c>
      <c r="F85" s="120" t="str">
        <f>IF(AND(E85&lt;&gt;"",Declaration!G91=""),"x",IF(AND(E85&lt;&gt;"",Declaration!G91&lt;&gt;""),Declaration!G91,""))</f>
        <v/>
      </c>
      <c r="G85" s="12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None Selected</v>
      </c>
      <c r="H85" s="120" t="str">
        <f>IF(ISBLANK(Declaration!J91),"",Declaration!J91)</f>
        <v/>
      </c>
      <c r="I85"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42" t="str">
        <f>IF(Declaration!$I$4="English",IF(F85=Languages!$A$649,IF(G85=Languages!$A$617,IF(H85="",Languages!$A$665,""),IF(G85=Languages!$A$618,IF(H85="",Languages!$A$666,""),Languages!$A$667)),""),IF(Declaration!$I$4="French",IF(F85=Languages!$B$649,IF(G85=Languages!$B$617,IF(H85="",Languages!$B$665,""),IF(G85=Languages!$B$618,IF(H85="",Languages!$B$666,""),Languages!$B$667)),""),IF(Declaration!$I$4="Spanish",IF(F85=Languages!$C$649,IF(G85=Languages!$C$617,IF(H85="",Languages!$C$665,""),IF(G85=Languages!$C$618,IF(H85="",Languages!$C$666,""),Languages!$C$667)),""),IF(Declaration!$I$4="German",IF(F85=Languages!$D$649,IF(G85=Languages!$D$617,IF(H85="",Languages!$D$665,""),IF(G85=Languages!$D$618,IF(H85="",Languages!$D$666,""),Languages!$D$667)),""),IF(Declaration!$I$4="Chinese",IF(F85=Languages!$E$649,IF(G85=Languages!$E$617,IF(H85="",Languages!$E$665,""),IF(G85=Languages!$E$618,IF(H85="",Languages!$E$666,""),Languages!$E$667)),""),IF(Declaration!$I$4="Japanese",IF(F85=Languages!$F$649,IF(G85=Languages!$F$617,IF(H85="",Languages!$F$665,""),IF(G85=Languages!$F$618,IF(H85="",Languages!$F$666,""),Languages!$F$667)),""),IF(Declaration!$I$4="Portugese",IF(F85=Languages!$G$649,IF(G85=Languages!$G$617,IF(H85="",Languages!$G$665,""),IF(G85=Languages!$G$618,IF(H85="",Languages!$G$666,""),Languages!$G$667)),""))))))))</f>
        <v/>
      </c>
      <c r="K85" s="146"/>
      <c r="L85" s="147"/>
      <c r="M85" s="104"/>
      <c r="N85" s="199">
        <f>IF(F85="",1,2)</f>
        <v>1</v>
      </c>
      <c r="O85" s="199" t="str">
        <f>IF(ISNUMBER(SEARCH($P$2,F85)), IF(G85=Declaration!$Q$2,IF(H85&lt;&gt;"",2,1),IF(G85=Declaration!$Q$3,IF(H85&lt;&gt;"",2,1))),"n")</f>
        <v>n</v>
      </c>
      <c r="P85" s="200">
        <f t="shared" ref="P85:P93" si="60">SUM(N85:O85)</f>
        <v>1</v>
      </c>
      <c r="Q85" s="202" t="str">
        <f t="shared" ref="Q85:Q93" si="61">IF(O85="n",IF(N85=2,"y","n"),IF(O85=2,"y","n"))</f>
        <v>n</v>
      </c>
      <c r="R85" s="200" t="str">
        <f>IF(Countries!C84=$N$2,Countries!B84,"")</f>
        <v/>
      </c>
      <c r="S85" s="199"/>
      <c r="T85" s="104"/>
      <c r="U85" s="104"/>
      <c r="V85" s="104"/>
      <c r="W85" s="104"/>
      <c r="X85" s="104"/>
      <c r="Y85" s="104"/>
      <c r="Z85" s="104"/>
      <c r="AA85" s="104"/>
    </row>
    <row r="86" spans="1:32" s="33" customFormat="1" ht="63.5" customHeight="1" x14ac:dyDescent="0.15">
      <c r="B86" s="151">
        <f>IF(ISBLANK(Declaration!B92),"",Declaration!B92)</f>
        <v>25</v>
      </c>
      <c r="C86" s="152" t="str">
        <f>IF(ISBLANK(Declaration!C92),"",Declaration!C92)</f>
        <v/>
      </c>
      <c r="D86" s="153" t="str">
        <f>IF(ISBLANK(Declaration!D92),"",Declaration!D92)</f>
        <v>Does your organization maintain internal accountability standards and procedures to respond to a failure by workers and agents to meet organization policies on the topic(s) covered by this Declaration?</v>
      </c>
      <c r="E86" s="120" t="str">
        <f>IF(ISBLANK(Declaration!F92),"",Declaration!F92)</f>
        <v/>
      </c>
      <c r="F86" s="120" t="str">
        <f>IF(AND(E86&lt;&gt;"",Declaration!G92=""),"x",IF(AND(E86&lt;&gt;"",Declaration!G92&lt;&gt;""),Declaration!G92,""))</f>
        <v/>
      </c>
      <c r="G86" s="12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None Selected</v>
      </c>
      <c r="H86" s="120" t="str">
        <f>IF(ISBLANK(Declaration!J92),"",Declaration!J92)</f>
        <v/>
      </c>
      <c r="I86" s="171"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45" t="str">
        <f>IF(Declaration!$I$4="English",IF(F86=Languages!$A$650,IF(G86=Languages!$A$617,IF(H86="",Languages!$A$656,""),IF(G86=Languages!$A$618,IF(H86="",Languages!$A$657,""),Languages!$A$667)),""),IF(Declaration!$I$4="French",IF(F86=Languages!$B$650,IF(G86=Languages!$B$617,IF(H86="",Languages!$B$656,""),IF(G86=Languages!$B$618,IF(H86="",Languages!$B$657,""),Languages!$B$667)),""),IF(Declaration!$I$4="Spanish",IF(F86=Languages!$C$650,IF(G86=Languages!$C$617,IF(H86="",Languages!$C$656,""),IF(G86=Languages!$C$618,IF(H86="",Languages!$C$657,""),Languages!$C$667)),""),IF(Declaration!$I$4="German",IF(F86=Languages!$D$650,IF(G86=Languages!$D$617,IF(H86="",Languages!$D$656,""),IF(G86=Languages!$D$618,IF(H86="",Languages!$D$657,""),Languages!$D$667)),""),IF(Declaration!$I$4="Chinese",IF(F86=Languages!$E$650,IF(G86=Languages!$E$617,IF(H86="",Languages!$E$656,""),IF(G86=Languages!$E$618,IF(H86="",Languages!$E$657,""),Languages!$E$667)),""),IF(Declaration!$I$4="Japanese",IF(F86=Languages!$F$650,IF(G86=Languages!$F$617,IF(H86="",Languages!$F$656,""),IF(G86=Languages!$F$618,IF(H86="",Languages!$F$657,""),Languages!$F$667)),""),IF(Declaration!$I$4="Portugese",IF(F86=Languages!$G$650,IF(G86=Languages!$G$617,IF(H86="",Languages!$G$656,""),IF(G86=Languages!$G$618,IF(H86="",Languages!$G$657,""),Languages!$G$667)),""))))))))</f>
        <v/>
      </c>
      <c r="K86" s="138"/>
      <c r="L86" s="139"/>
      <c r="M86" s="104"/>
      <c r="N86" s="199">
        <f>IF(F86="",1,2)</f>
        <v>1</v>
      </c>
      <c r="O86" s="199" t="str">
        <f>IF(ISNUMBER(SEARCH($P$2,F86)), IF(G86=Declaration!$Q$2,IF(H86&lt;&gt;"",2,1),IF(G86=Declaration!$Q$3,IF(H86&lt;&gt;"",2,1))),"n")</f>
        <v>n</v>
      </c>
      <c r="P86" s="200">
        <f t="shared" si="60"/>
        <v>1</v>
      </c>
      <c r="Q86" s="202" t="str">
        <f t="shared" si="61"/>
        <v>n</v>
      </c>
      <c r="R86" s="200" t="str">
        <f>IF(Countries!C85=$N$2,Countries!B85,"")</f>
        <v/>
      </c>
      <c r="S86" s="199"/>
      <c r="T86" s="104"/>
      <c r="U86" s="104"/>
      <c r="V86" s="104"/>
      <c r="W86" s="104"/>
      <c r="X86" s="104"/>
      <c r="Y86" s="104"/>
      <c r="Z86" s="104"/>
      <c r="AA86" s="104"/>
    </row>
    <row r="87" spans="1:32" s="36" customFormat="1" ht="65.25" customHeight="1" x14ac:dyDescent="0.15">
      <c r="A87" s="33"/>
      <c r="B87" s="151">
        <f>IF(ISBLANK(Declaration!B93),"",Declaration!B93)</f>
        <v>26</v>
      </c>
      <c r="C87" s="152" t="str">
        <f>IF(ISBLANK(Declaration!C93),"",Declaration!C93)</f>
        <v/>
      </c>
      <c r="D87" s="153" t="str">
        <f>IF(ISBLANK(Declaration!D93),"",Declaration!D93)</f>
        <v>Does your organization have processes in place to provide for or participate in remedy when there is an adverse impact related to the topic(s) covered by this Declaration?</v>
      </c>
      <c r="E87" s="120" t="str">
        <f>IF(ISBLANK(Declaration!F93),"",Declaration!F93)</f>
        <v/>
      </c>
      <c r="F87" s="120" t="str">
        <f>IF(AND(E87&lt;&gt;"",Declaration!G93=""),"x",IF(AND(E87&lt;&gt;"",Declaration!G93&lt;&gt;""),Declaration!G93,""))</f>
        <v/>
      </c>
      <c r="G87" s="12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None Selected</v>
      </c>
      <c r="H87" s="120" t="str">
        <f>IF(ISBLANK(Declaration!J93),"",Declaration!J93)</f>
        <v/>
      </c>
      <c r="I87" s="171"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45" t="str">
        <f>IF(Declaration!$I$4="English",IF(F87=Languages!$A$650,IF(G87=Languages!$A$617,IF(H87="",Languages!$A$656,""),IF(G87=Languages!$A$618,IF(H87="",Languages!$A$657,""),Languages!$A$667)),""),IF(Declaration!$I$4="French",IF(F87=Languages!$B$650,IF(G87=Languages!$B$617,IF(H87="",Languages!$B$656,""),IF(G87=Languages!$B$618,IF(H87="",Languages!$B$657,""),Languages!$B$667)),""),IF(Declaration!$I$4="Spanish",IF(F87=Languages!$C$650,IF(G87=Languages!$C$617,IF(H87="",Languages!$C$656,""),IF(G87=Languages!$C$618,IF(H87="",Languages!$C$657,""),Languages!$C$667)),""),IF(Declaration!$I$4="German",IF(F87=Languages!$D$650,IF(G87=Languages!$D$617,IF(H87="",Languages!$D$656,""),IF(G87=Languages!$D$618,IF(H87="",Languages!$D$657,""),Languages!$D$667)),""),IF(Declaration!$I$4="Chinese",IF(F87=Languages!$E$650,IF(G87=Languages!$E$617,IF(H87="",Languages!$E$656,""),IF(G87=Languages!$E$618,IF(H87="",Languages!$E$657,""),Languages!$E$667)),""),IF(Declaration!$I$4="Japanese",IF(F87=Languages!$F$650,IF(G87=Languages!$F$617,IF(H87="",Languages!$F$656,""),IF(G87=Languages!$F$618,IF(H87="",Languages!$F$657,""),Languages!$F$667)),""),IF(Declaration!$I$4="Portugese",IF(F87=Languages!$G$650,IF(G87=Languages!$G$617,IF(H87="",Languages!$G$656,""),IF(G87=Languages!$G$618,IF(H87="",Languages!$G$657,""),Languages!$G$667)),""))))))))</f>
        <v/>
      </c>
      <c r="K87" s="143"/>
      <c r="L87" s="144"/>
      <c r="M87" s="104"/>
      <c r="N87" s="199">
        <f>IF(F87="",1,2)</f>
        <v>1</v>
      </c>
      <c r="O87" s="221" t="str">
        <f>IF(ISNUMBER(SEARCH($U$2,F87)), IF(G87=Declaration!$Q$2,IF(H87&lt;&gt;"",2,1),IF(G87=Declaration!$Q$3,IF(H87&lt;&gt;"",2,1))),"n")</f>
        <v>n</v>
      </c>
      <c r="P87" s="200">
        <f t="shared" ref="P87" si="62">SUM(N87:O87)</f>
        <v>1</v>
      </c>
      <c r="Q87" s="202" t="str">
        <f t="shared" ref="Q87" si="63">IF(O87="n",IF(N87=2,"y","n"),IF(O87=2,"y","n"))</f>
        <v>n</v>
      </c>
      <c r="R87" s="200" t="str">
        <f>IF(Countries!C86=$N$2,Countries!B86,"")</f>
        <v/>
      </c>
      <c r="S87" s="199"/>
      <c r="T87" s="102"/>
      <c r="U87" s="102"/>
      <c r="V87" s="102"/>
      <c r="W87" s="102"/>
      <c r="X87" s="102"/>
      <c r="Y87" s="102"/>
      <c r="Z87" s="102"/>
      <c r="AA87" s="102"/>
      <c r="AB87" s="35"/>
      <c r="AC87" s="35"/>
      <c r="AD87" s="35"/>
      <c r="AE87" s="35"/>
      <c r="AF87" s="35"/>
    </row>
    <row r="88" spans="1:32" s="33" customFormat="1" ht="64.25" customHeight="1" x14ac:dyDescent="0.15">
      <c r="A88" s="36"/>
      <c r="B88" s="443" t="str">
        <f>Declaration!B94</f>
        <v>Question 27: Certification</v>
      </c>
      <c r="C88" s="444"/>
      <c r="D88" s="444"/>
      <c r="E88" s="444"/>
      <c r="F88" s="444"/>
      <c r="G88" s="444"/>
      <c r="H88" s="444"/>
      <c r="I88" s="444"/>
      <c r="J88" s="444"/>
      <c r="K88" s="444"/>
      <c r="L88" s="445"/>
      <c r="M88" s="102"/>
      <c r="N88" s="199"/>
      <c r="O88" s="199"/>
      <c r="P88" s="200"/>
      <c r="Q88" s="202"/>
      <c r="R88" s="200" t="str">
        <f>IF(Countries!C87=$N$2,Countries!B87,"")</f>
        <v/>
      </c>
      <c r="S88" s="199"/>
      <c r="T88" s="104"/>
      <c r="U88" s="104"/>
      <c r="V88" s="104"/>
      <c r="W88" s="104"/>
      <c r="X88" s="104"/>
      <c r="Y88" s="104"/>
      <c r="Z88" s="104"/>
      <c r="AA88" s="104"/>
    </row>
    <row r="89" spans="1:32" s="33" customFormat="1" ht="64.25" customHeight="1" x14ac:dyDescent="0.15">
      <c r="B89" s="127">
        <f>IF(ISBLANK(Declaration!B95),"",Declaration!B95)</f>
        <v>27</v>
      </c>
      <c r="C89" s="127" t="str">
        <f>IF(ISBLANK(Declaration!C95),"",Declaration!C95)</f>
        <v/>
      </c>
      <c r="D89" s="128" t="str">
        <f>IF(ISBLANK(Declaration!D95),"",Declaration!D95)</f>
        <v>Does your organization prioritize the use of ethical recruitment agencies certified by credible assurance schemes?</v>
      </c>
      <c r="E89" s="120" t="str">
        <f>IF(ISBLANK(Declaration!F95),"",Declaration!F95)</f>
        <v/>
      </c>
      <c r="F89" s="120" t="str">
        <f>IF(AND(E89&lt;&gt;"",Declaration!G95=""),"x",IF(AND(E89&lt;&gt;"",Declaration!G95&lt;&gt;""),Declaration!G95,""))</f>
        <v/>
      </c>
      <c r="G89" s="12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None Selected</v>
      </c>
      <c r="H89" s="120" t="str">
        <f>IF(ISBLANK(Declaration!J95),"",Declaration!J95)</f>
        <v/>
      </c>
      <c r="I89"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42" t="str">
        <f>IF(Declaration!$I$4="English",IF(F89=Languages!$A$649,IF(G89=Languages!$A$617,IF(H89="",Languages!$A$665,""),IF(G89=Languages!$A$618,IF(H89="",Languages!$A$666,""),Languages!$A$667)),""),IF(Declaration!$I$4="French",IF(F89=Languages!$B$649,IF(G89=Languages!$B$617,IF(H89="",Languages!$B$665,""),IF(G89=Languages!$B$618,IF(H89="",Languages!$B$666,""),Languages!$B$667)),""),IF(Declaration!$I$4="Spanish",IF(F89=Languages!$C$649,IF(G89=Languages!$C$617,IF(H89="",Languages!$C$665,""),IF(G89=Languages!$C$618,IF(H89="",Languages!$C$666,""),Languages!$C$667)),""),IF(Declaration!$I$4="German",IF(F89=Languages!$D$649,IF(G89=Languages!$D$617,IF(H89="",Languages!$D$665,""),IF(G89=Languages!$D$618,IF(H89="",Languages!$D$666,""),Languages!$D$667)),""),IF(Declaration!$I$4="Chinese",IF(F89=Languages!$E$649,IF(G89=Languages!$E$617,IF(H89="",Languages!$E$665,""),IF(G89=Languages!$E$618,IF(H89="",Languages!$E$666,""),Languages!$E$667)),""),IF(Declaration!$I$4="Japanese",IF(F89=Languages!$F$649,IF(G89=Languages!$F$617,IF(H89="",Languages!$F$665,""),IF(G89=Languages!$F$618,IF(H89="",Languages!$F$666,""),Languages!$F$667)),""),IF(Declaration!$I$4="Portugese",IF(F89=Languages!$G$649,IF(G89=Languages!$G$617,IF(H89="",Languages!$G$665,""),IF(G89=Languages!$G$618,IF(H89="",Languages!$G$666,""),Languages!$G$667)),""))))))))</f>
        <v/>
      </c>
      <c r="K89" s="143"/>
      <c r="L89" s="144"/>
      <c r="M89" s="104"/>
      <c r="N89" s="199">
        <f>IF(F89="",1,2)</f>
        <v>1</v>
      </c>
      <c r="O89" s="221" t="str">
        <f>IF(ISNUMBER(SEARCH($S$2,F89)), IF(G89=Declaration!$Q$2,IF(H89&lt;&gt;"",2,1),IF(G89=Declaration!$Q$3,IF(H89&lt;&gt;"",2,1))),"n")</f>
        <v>n</v>
      </c>
      <c r="P89" s="200">
        <f t="shared" si="60"/>
        <v>1</v>
      </c>
      <c r="Q89" s="202" t="str">
        <f t="shared" si="61"/>
        <v>n</v>
      </c>
      <c r="R89" s="200" t="str">
        <f>IF(Countries!C88=$N$2,Countries!B88,"")</f>
        <v/>
      </c>
      <c r="S89" s="199"/>
      <c r="T89" s="104"/>
      <c r="U89" s="104"/>
      <c r="V89" s="104"/>
      <c r="W89" s="104"/>
      <c r="X89" s="104"/>
      <c r="Y89" s="104"/>
      <c r="Z89" s="104"/>
      <c r="AA89" s="104"/>
    </row>
    <row r="90" spans="1:32" s="36" customFormat="1" ht="31.5" customHeight="1" x14ac:dyDescent="0.15">
      <c r="B90" s="443" t="str">
        <f>Declaration!B96</f>
        <v>Question 28: Public Disclosure</v>
      </c>
      <c r="C90" s="444"/>
      <c r="D90" s="444"/>
      <c r="E90" s="444"/>
      <c r="F90" s="444"/>
      <c r="G90" s="444"/>
      <c r="H90" s="444"/>
      <c r="I90" s="444"/>
      <c r="J90" s="444"/>
      <c r="K90" s="444"/>
      <c r="L90" s="445"/>
      <c r="M90" s="102"/>
      <c r="N90" s="199"/>
      <c r="O90" s="199"/>
      <c r="P90" s="200"/>
      <c r="Q90" s="202"/>
      <c r="R90" s="200" t="str">
        <f>IF(Countries!C89=$N$2,Countries!B89,"")</f>
        <v/>
      </c>
      <c r="S90" s="199"/>
      <c r="T90" s="102"/>
      <c r="U90" s="102"/>
      <c r="V90" s="102"/>
      <c r="W90" s="102"/>
      <c r="X90" s="102"/>
      <c r="Y90" s="102"/>
      <c r="Z90" s="102"/>
      <c r="AA90" s="102"/>
      <c r="AB90" s="35"/>
      <c r="AC90" s="35"/>
      <c r="AD90" s="35"/>
      <c r="AE90" s="35"/>
      <c r="AF90" s="35"/>
    </row>
    <row r="91" spans="1:32" s="33" customFormat="1" ht="66" customHeight="1" x14ac:dyDescent="0.15">
      <c r="B91" s="127">
        <f>IF(ISBLANK(Declaration!B97),"",Declaration!B97)</f>
        <v>28</v>
      </c>
      <c r="C91" s="127" t="str">
        <f>IF(ISBLANK(Declaration!C97),"",Declaration!C97)</f>
        <v/>
      </c>
      <c r="D91" s="128" t="str">
        <f>IF(ISBLANK(Declaration!D97),"",Declaration!D97)</f>
        <v>Does your organization publicly disclose information on the topic(s) covered by this Declaration? Note: Public disclosures may be compiled to comply with legal or regulatory obligations.</v>
      </c>
      <c r="E91" s="120" t="str">
        <f>IF(ISBLANK(Declaration!F97),"",Declaration!F97)</f>
        <v/>
      </c>
      <c r="F91" s="120" t="str">
        <f>IF(AND(E91&lt;&gt;"",Declaration!G97=""),"x",IF(AND(E91&lt;&gt;"",Declaration!G97&lt;&gt;""),Declaration!G97,""))</f>
        <v/>
      </c>
      <c r="G91" s="12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None Selected</v>
      </c>
      <c r="H91" s="120" t="str">
        <f>IF(ISBLANK(Declaration!J97),"",Declaration!J97)</f>
        <v/>
      </c>
      <c r="I91" s="169"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42"/>
      <c r="K91" s="143"/>
      <c r="L91" s="144"/>
      <c r="M91" s="104"/>
      <c r="N91" s="199">
        <f>IF(F91="",1,2)</f>
        <v>1</v>
      </c>
      <c r="O91" s="199" t="str">
        <f>IF(ISNUMBER(SEARCH($P$2,F91)), IF(G91=Declaration!$Q$2,IF(H91&lt;&gt;"",2,1),IF(G91=Declaration!$Q$3,IF(H91&lt;&gt;"",2,1))),"n")</f>
        <v>n</v>
      </c>
      <c r="P91" s="200">
        <f t="shared" si="60"/>
        <v>1</v>
      </c>
      <c r="Q91" s="202" t="str">
        <f t="shared" si="61"/>
        <v>n</v>
      </c>
      <c r="R91" s="200" t="str">
        <f>IF(Countries!C90=$N$2,Countries!B90,"")</f>
        <v/>
      </c>
      <c r="S91" s="199"/>
      <c r="T91" s="104"/>
      <c r="U91" s="104"/>
      <c r="V91" s="104"/>
      <c r="W91" s="104"/>
      <c r="X91" s="104"/>
      <c r="Y91" s="104"/>
      <c r="Z91" s="104"/>
      <c r="AA91" s="104"/>
    </row>
    <row r="92" spans="1:32" s="12" customFormat="1" ht="31.5" customHeight="1" x14ac:dyDescent="0.15">
      <c r="B92" s="432" t="str">
        <f>Declaration!B99</f>
        <v xml:space="preserve">Certification </v>
      </c>
      <c r="C92" s="433"/>
      <c r="D92" s="433"/>
      <c r="E92" s="433"/>
      <c r="F92" s="433"/>
      <c r="G92" s="433"/>
      <c r="H92" s="433"/>
      <c r="I92" s="433"/>
      <c r="J92" s="433"/>
      <c r="K92" s="433"/>
      <c r="L92" s="434"/>
      <c r="M92" s="107"/>
      <c r="N92" s="199"/>
      <c r="O92" s="199"/>
      <c r="P92" s="200"/>
      <c r="Q92" s="202"/>
      <c r="R92" s="200" t="str">
        <f>IF(Countries!C91=$N$2,Countries!B91,"")</f>
        <v/>
      </c>
      <c r="S92" s="199"/>
      <c r="T92" s="107"/>
      <c r="U92" s="107"/>
      <c r="V92" s="107"/>
      <c r="W92" s="107"/>
      <c r="X92" s="107"/>
      <c r="Y92" s="107"/>
      <c r="Z92" s="107"/>
      <c r="AA92" s="107"/>
      <c r="AB92" s="11"/>
      <c r="AC92" s="11"/>
      <c r="AD92" s="11"/>
      <c r="AE92" s="11"/>
      <c r="AF92" s="11"/>
    </row>
    <row r="93" spans="1:32" s="33" customFormat="1" ht="94.25" customHeight="1" x14ac:dyDescent="0.15">
      <c r="B93" s="438"/>
      <c r="C93" s="439"/>
      <c r="D93" s="141" t="str">
        <f>Declaration!B100</f>
        <v>Do you certify that all the answers provided in this document are true and accurate to the best of your knowledge and understanding?</v>
      </c>
      <c r="E93" s="120" t="str">
        <f>IF(ISBLANK(Declaration!L100),"",Declaration!L100)</f>
        <v/>
      </c>
      <c r="F93" s="120" t="str">
        <f>IF(AND(E93&lt;&gt;"",Declaration!G100=""),"x",IF(AND(E93&lt;&gt;"",Declaration!G100&lt;&gt;""),Declaration!G100,""))</f>
        <v/>
      </c>
      <c r="G93" s="12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None Selected</v>
      </c>
      <c r="H93" s="120" t="str">
        <f>IF(ISBLANK(Declaration!J100),"",Declaration!J100)</f>
        <v/>
      </c>
      <c r="I93" s="170"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42"/>
      <c r="K93" s="149"/>
      <c r="L93" s="150"/>
      <c r="M93" s="104"/>
      <c r="N93" s="199">
        <f>IF(F93="",1,2)</f>
        <v>1</v>
      </c>
      <c r="O93" s="199" t="str">
        <f>IF(ISNUMBER(SEARCH($P$2,F93)), IF(G93=Declaration!$Q$2,IF(H93&lt;&gt;"",2,1),IF(G93=Declaration!$Q$3,IF(H93&lt;&gt;"",2,1))),"n")</f>
        <v>n</v>
      </c>
      <c r="P93" s="200">
        <f t="shared" si="60"/>
        <v>1</v>
      </c>
      <c r="Q93" s="202" t="str">
        <f t="shared" si="61"/>
        <v>n</v>
      </c>
      <c r="R93" s="200" t="str">
        <f>IF(Countries!C92=$N$2,Countries!B92,"")</f>
        <v/>
      </c>
      <c r="S93" s="199"/>
      <c r="T93" s="104"/>
      <c r="U93" s="104"/>
      <c r="V93" s="104"/>
      <c r="W93" s="104"/>
      <c r="X93" s="104"/>
      <c r="Y93" s="104"/>
      <c r="Z93" s="104"/>
      <c r="AA93" s="104"/>
    </row>
    <row r="94" spans="1:32" s="16" customFormat="1" ht="15.5" customHeight="1" x14ac:dyDescent="0.2">
      <c r="B94" s="435" t="s">
        <v>3284</v>
      </c>
      <c r="C94" s="436"/>
      <c r="D94" s="436"/>
      <c r="E94" s="436"/>
      <c r="F94" s="436"/>
      <c r="G94" s="436"/>
      <c r="H94" s="436"/>
      <c r="I94" s="436"/>
      <c r="J94" s="436"/>
      <c r="K94" s="436"/>
      <c r="L94" s="437"/>
      <c r="M94" s="108"/>
      <c r="N94" s="199"/>
      <c r="O94" s="199"/>
      <c r="P94" s="200"/>
      <c r="Q94" s="202"/>
      <c r="R94" s="200" t="str">
        <f>IF(Countries!C93=$N$2,Countries!B93,"")</f>
        <v/>
      </c>
      <c r="S94" s="199"/>
      <c r="T94" s="108"/>
      <c r="U94" s="108"/>
      <c r="V94" s="108"/>
      <c r="W94" s="108"/>
      <c r="X94" s="108"/>
      <c r="Y94" s="108"/>
      <c r="Z94" s="108"/>
      <c r="AA94" s="108"/>
    </row>
    <row r="95" spans="1:32" s="16" customFormat="1" x14ac:dyDescent="0.2">
      <c r="D95" s="17"/>
      <c r="E95" s="17"/>
      <c r="F95" s="18"/>
      <c r="G95" s="18"/>
      <c r="H95" s="18"/>
      <c r="I95" s="17"/>
      <c r="J95" s="17"/>
      <c r="M95" s="108"/>
      <c r="N95" s="199"/>
      <c r="O95" s="199"/>
      <c r="P95" s="200"/>
      <c r="Q95" s="201"/>
      <c r="R95" s="200" t="str">
        <f>IF(Countries!C94=$N$2,Countries!B94,"")</f>
        <v/>
      </c>
      <c r="S95" s="199" t="str">
        <f>IF(OR(Sectors!C89="Yes",Sectors!C89="Oui",Sectors!C89="Sí",Sectors!C89="Ja",Sectors!C89="是",Sectors!C89="はい",Sectors!C89="Sim"),Sectors!B89,"")</f>
        <v/>
      </c>
      <c r="T95" s="108"/>
      <c r="U95" s="108"/>
      <c r="V95" s="108"/>
      <c r="W95" s="108"/>
      <c r="X95" s="108"/>
      <c r="Y95" s="108"/>
      <c r="Z95" s="108"/>
      <c r="AA95" s="108"/>
    </row>
    <row r="96" spans="1:32" s="16" customFormat="1" hidden="1" x14ac:dyDescent="0.2">
      <c r="D96" s="17"/>
      <c r="E96" s="17"/>
      <c r="F96" s="18"/>
      <c r="G96" s="18"/>
      <c r="H96" s="18"/>
      <c r="I96" s="17"/>
      <c r="J96" s="17"/>
      <c r="M96" s="108"/>
      <c r="N96" s="199"/>
      <c r="O96" s="199"/>
      <c r="P96" s="200"/>
      <c r="Q96" s="201"/>
      <c r="R96" s="200" t="str">
        <f>IF(Countries!C95=$N$2,Countries!B95,"")</f>
        <v/>
      </c>
      <c r="S96" s="199" t="str">
        <f>IF(OR(Sectors!C90="Yes",Sectors!C90="Oui",Sectors!C90="Sí",Sectors!C90="Ja",Sectors!C90="是",Sectors!C90="はい",Sectors!C90="Sim"),Sectors!B90,"")</f>
        <v/>
      </c>
      <c r="T96" s="108"/>
      <c r="U96" s="108"/>
      <c r="V96" s="108"/>
      <c r="W96" s="108"/>
      <c r="X96" s="108"/>
      <c r="Y96" s="108"/>
      <c r="Z96" s="108"/>
      <c r="AA96" s="108"/>
    </row>
    <row r="97" spans="4:27" s="16" customFormat="1" hidden="1" x14ac:dyDescent="0.2">
      <c r="D97" s="17"/>
      <c r="E97" s="17"/>
      <c r="F97" s="18"/>
      <c r="G97" s="18"/>
      <c r="H97" s="18"/>
      <c r="I97" s="17"/>
      <c r="J97" s="17"/>
      <c r="M97" s="108"/>
      <c r="N97" s="199"/>
      <c r="O97" s="199"/>
      <c r="P97" s="200"/>
      <c r="Q97" s="201"/>
      <c r="R97" s="200" t="str">
        <f>IF(Countries!C96=$N$2,Countries!B96,"")</f>
        <v/>
      </c>
      <c r="S97" s="199" t="str">
        <f>IF(OR(Sectors!C91="Yes",Sectors!C91="Oui",Sectors!C91="Sí",Sectors!C91="Ja",Sectors!C91="是",Sectors!C91="はい",Sectors!C91="Sim"),Sectors!B91,"")</f>
        <v/>
      </c>
      <c r="T97" s="108"/>
      <c r="U97" s="108"/>
      <c r="V97" s="108"/>
      <c r="W97" s="108"/>
      <c r="X97" s="108"/>
      <c r="Y97" s="108"/>
      <c r="Z97" s="108"/>
      <c r="AA97" s="108"/>
    </row>
    <row r="98" spans="4:27" s="16" customFormat="1" hidden="1" x14ac:dyDescent="0.2">
      <c r="D98" s="17"/>
      <c r="E98" s="17"/>
      <c r="F98" s="18"/>
      <c r="G98" s="18"/>
      <c r="H98" s="18"/>
      <c r="I98" s="17"/>
      <c r="J98" s="17"/>
      <c r="M98" s="108"/>
      <c r="N98" s="199"/>
      <c r="O98" s="199"/>
      <c r="P98" s="200"/>
      <c r="Q98" s="201"/>
      <c r="R98" s="200" t="str">
        <f>IF(Countries!C97=$N$2,Countries!B97,"")</f>
        <v/>
      </c>
      <c r="S98" s="199" t="str">
        <f>IF(OR(Sectors!C92="Yes",Sectors!C92="Oui",Sectors!C92="Sí",Sectors!C92="Ja",Sectors!C92="是",Sectors!C92="はい",Sectors!C92="Sim"),Sectors!B92,"")</f>
        <v/>
      </c>
      <c r="T98" s="108"/>
      <c r="U98" s="108"/>
      <c r="V98" s="108"/>
      <c r="W98" s="108"/>
      <c r="X98" s="108"/>
      <c r="Y98" s="108"/>
      <c r="Z98" s="108"/>
      <c r="AA98" s="108"/>
    </row>
    <row r="99" spans="4:27" s="16" customFormat="1" hidden="1" x14ac:dyDescent="0.2">
      <c r="D99" s="17"/>
      <c r="E99" s="17"/>
      <c r="F99" s="18"/>
      <c r="G99" s="18"/>
      <c r="H99" s="18"/>
      <c r="I99" s="17"/>
      <c r="J99" s="17"/>
      <c r="M99" s="108"/>
      <c r="N99" s="199"/>
      <c r="O99" s="199"/>
      <c r="P99" s="200"/>
      <c r="Q99" s="201"/>
      <c r="R99" s="200" t="str">
        <f>IF(Countries!C98=$N$2,Countries!B98,"")</f>
        <v/>
      </c>
      <c r="S99" s="199" t="str">
        <f>IF(OR(Sectors!C93="Yes",Sectors!C93="Oui",Sectors!C93="Sí",Sectors!C93="Ja",Sectors!C93="是",Sectors!C93="はい",Sectors!C93="Sim"),Sectors!B93,"")</f>
        <v/>
      </c>
      <c r="T99" s="108"/>
      <c r="U99" s="108"/>
      <c r="V99" s="108"/>
      <c r="W99" s="108"/>
      <c r="X99" s="108"/>
      <c r="Y99" s="108"/>
      <c r="Z99" s="108"/>
      <c r="AA99" s="108"/>
    </row>
    <row r="100" spans="4:27" s="16" customFormat="1" hidden="1" x14ac:dyDescent="0.2">
      <c r="D100" s="17"/>
      <c r="E100" s="17"/>
      <c r="F100" s="18"/>
      <c r="G100" s="18"/>
      <c r="H100" s="18"/>
      <c r="I100" s="17"/>
      <c r="J100" s="17"/>
      <c r="M100" s="108"/>
      <c r="N100" s="199"/>
      <c r="O100" s="199"/>
      <c r="P100" s="200"/>
      <c r="Q100" s="201"/>
      <c r="R100" s="200" t="str">
        <f>IF(Countries!C99=$N$2,Countries!B99,"")</f>
        <v/>
      </c>
      <c r="S100" s="199" t="str">
        <f>IF(OR(Sectors!C94="Yes",Sectors!C94="Oui",Sectors!C94="Sí",Sectors!C94="Ja",Sectors!C94="是",Sectors!C94="はい",Sectors!C94="Sim"),Sectors!B94,"")</f>
        <v/>
      </c>
      <c r="T100" s="108"/>
      <c r="U100" s="108"/>
      <c r="V100" s="108"/>
      <c r="W100" s="108"/>
      <c r="X100" s="108"/>
      <c r="Y100" s="108"/>
      <c r="Z100" s="108"/>
      <c r="AA100" s="108"/>
    </row>
    <row r="101" spans="4:27" s="16" customFormat="1" hidden="1" x14ac:dyDescent="0.2">
      <c r="D101" s="17"/>
      <c r="E101" s="17"/>
      <c r="F101" s="18"/>
      <c r="G101" s="18"/>
      <c r="H101" s="18"/>
      <c r="I101" s="17"/>
      <c r="J101" s="17"/>
      <c r="M101" s="108"/>
      <c r="N101" s="199"/>
      <c r="O101" s="199"/>
      <c r="P101" s="200"/>
      <c r="Q101" s="201"/>
      <c r="R101" s="200" t="str">
        <f>IF(Countries!C100=$N$2,Countries!B100,"")</f>
        <v/>
      </c>
      <c r="S101" s="199" t="str">
        <f>IF(OR(Sectors!C95="Yes",Sectors!C95="Oui",Sectors!C95="Sí",Sectors!C95="Ja",Sectors!C95="是",Sectors!C95="はい",Sectors!C95="Sim"),Sectors!B95,"")</f>
        <v/>
      </c>
      <c r="T101" s="108"/>
      <c r="U101" s="108"/>
      <c r="V101" s="108"/>
      <c r="W101" s="108"/>
      <c r="X101" s="108"/>
      <c r="Y101" s="108"/>
      <c r="Z101" s="108"/>
      <c r="AA101" s="108"/>
    </row>
    <row r="102" spans="4:27" s="16" customFormat="1" hidden="1" x14ac:dyDescent="0.2">
      <c r="D102" s="17"/>
      <c r="E102" s="17"/>
      <c r="F102" s="18"/>
      <c r="G102" s="18"/>
      <c r="H102" s="18"/>
      <c r="I102" s="17"/>
      <c r="J102" s="17"/>
      <c r="M102" s="108"/>
      <c r="N102" s="199"/>
      <c r="O102" s="199"/>
      <c r="P102" s="200"/>
      <c r="Q102" s="201"/>
      <c r="R102" s="200" t="str">
        <f>IF(Countries!C101=$N$2,Countries!B101,"")</f>
        <v/>
      </c>
      <c r="S102" s="199" t="str">
        <f>IF(OR(Sectors!C96="Yes",Sectors!C96="Oui",Sectors!C96="Sí",Sectors!C96="Ja",Sectors!C96="是",Sectors!C96="はい",Sectors!C96="Sim"),Sectors!B96,"")</f>
        <v/>
      </c>
      <c r="T102" s="108"/>
      <c r="U102" s="108"/>
      <c r="V102" s="108"/>
      <c r="W102" s="108"/>
      <c r="X102" s="108"/>
      <c r="Y102" s="108"/>
      <c r="Z102" s="108"/>
      <c r="AA102" s="108"/>
    </row>
    <row r="103" spans="4:27" s="16" customFormat="1" hidden="1" x14ac:dyDescent="0.2">
      <c r="D103" s="17"/>
      <c r="E103" s="17"/>
      <c r="F103" s="18"/>
      <c r="G103" s="18"/>
      <c r="H103" s="18"/>
      <c r="I103" s="17"/>
      <c r="J103" s="17"/>
      <c r="M103" s="108"/>
      <c r="N103" s="199"/>
      <c r="O103" s="199"/>
      <c r="P103" s="200"/>
      <c r="Q103" s="201"/>
      <c r="R103" s="200" t="str">
        <f>IF(Countries!C102=$N$2,Countries!B102,"")</f>
        <v/>
      </c>
      <c r="S103" s="199" t="str">
        <f>IF(OR(Sectors!C97="Yes",Sectors!C97="Oui",Sectors!C97="Sí",Sectors!C97="Ja",Sectors!C97="是",Sectors!C97="はい",Sectors!C97="Sim"),Sectors!B97,"")</f>
        <v/>
      </c>
      <c r="T103" s="108"/>
      <c r="U103" s="108"/>
      <c r="V103" s="108"/>
      <c r="W103" s="108"/>
      <c r="X103" s="108"/>
      <c r="Y103" s="108"/>
      <c r="Z103" s="108"/>
      <c r="AA103" s="108"/>
    </row>
    <row r="104" spans="4:27" s="16" customFormat="1" hidden="1" x14ac:dyDescent="0.2">
      <c r="D104" s="17"/>
      <c r="E104" s="17"/>
      <c r="F104" s="18"/>
      <c r="G104" s="18"/>
      <c r="H104" s="18"/>
      <c r="I104" s="17"/>
      <c r="J104" s="17"/>
      <c r="M104" s="108"/>
      <c r="N104" s="199"/>
      <c r="O104" s="199"/>
      <c r="P104" s="200"/>
      <c r="Q104" s="201"/>
      <c r="R104" s="200" t="str">
        <f>IF(Countries!C103=$N$2,Countries!B103,"")</f>
        <v/>
      </c>
      <c r="S104" s="199" t="str">
        <f>IF(OR(Sectors!C98="Yes",Sectors!C98="Oui",Sectors!C98="Sí",Sectors!C98="Ja",Sectors!C98="是",Sectors!C98="はい",Sectors!C98="Sim"),Sectors!B98,"")</f>
        <v/>
      </c>
      <c r="T104" s="108"/>
      <c r="U104" s="108"/>
      <c r="V104" s="108"/>
      <c r="W104" s="108"/>
      <c r="X104" s="108"/>
      <c r="Y104" s="108"/>
      <c r="Z104" s="108"/>
      <c r="AA104" s="108"/>
    </row>
    <row r="105" spans="4:27" s="16" customFormat="1" hidden="1" x14ac:dyDescent="0.2">
      <c r="D105" s="17"/>
      <c r="E105" s="17"/>
      <c r="F105" s="18"/>
      <c r="G105" s="18"/>
      <c r="H105" s="18"/>
      <c r="I105" s="17"/>
      <c r="J105" s="17"/>
      <c r="M105" s="108"/>
      <c r="N105" s="199"/>
      <c r="O105" s="199"/>
      <c r="P105" s="200"/>
      <c r="Q105" s="201"/>
      <c r="R105" s="200" t="str">
        <f>IF(Countries!C104=$N$2,Countries!B104,"")</f>
        <v/>
      </c>
      <c r="S105" s="199" t="str">
        <f>IF(OR(Sectors!C99="Yes",Sectors!C99="Oui",Sectors!C99="Sí",Sectors!C99="Ja",Sectors!C99="是",Sectors!C99="はい",Sectors!C99="Sim"),Sectors!B99,"")</f>
        <v/>
      </c>
      <c r="T105" s="108"/>
      <c r="U105" s="108"/>
      <c r="V105" s="108"/>
      <c r="W105" s="108"/>
      <c r="X105" s="108"/>
      <c r="Y105" s="108"/>
      <c r="Z105" s="108"/>
      <c r="AA105" s="108"/>
    </row>
    <row r="106" spans="4:27" s="16" customFormat="1" hidden="1" x14ac:dyDescent="0.2">
      <c r="D106" s="17"/>
      <c r="E106" s="17"/>
      <c r="F106" s="18"/>
      <c r="G106" s="18"/>
      <c r="H106" s="18"/>
      <c r="I106" s="17"/>
      <c r="J106" s="17"/>
      <c r="M106" s="108"/>
      <c r="N106" s="199"/>
      <c r="O106" s="199"/>
      <c r="P106" s="200"/>
      <c r="Q106" s="201"/>
      <c r="R106" s="200" t="str">
        <f>IF(Countries!C105=$N$2,Countries!B105,"")</f>
        <v/>
      </c>
      <c r="S106" s="199" t="str">
        <f>IF(OR(Sectors!C100="Yes",Sectors!C100="Oui",Sectors!C100="Sí",Sectors!C100="Ja",Sectors!C100="是",Sectors!C100="はい",Sectors!C100="Sim"),Sectors!B100,"")</f>
        <v/>
      </c>
      <c r="T106" s="108"/>
      <c r="U106" s="108"/>
      <c r="V106" s="108"/>
      <c r="W106" s="108"/>
      <c r="X106" s="108"/>
      <c r="Y106" s="108"/>
      <c r="Z106" s="108"/>
      <c r="AA106" s="108"/>
    </row>
    <row r="107" spans="4:27" s="16" customFormat="1" hidden="1" x14ac:dyDescent="0.2">
      <c r="D107" s="17"/>
      <c r="E107" s="17"/>
      <c r="F107" s="18"/>
      <c r="G107" s="18"/>
      <c r="H107" s="18"/>
      <c r="I107" s="17"/>
      <c r="J107" s="17"/>
      <c r="M107" s="108"/>
      <c r="N107" s="199"/>
      <c r="O107" s="199"/>
      <c r="P107" s="200"/>
      <c r="Q107" s="201"/>
      <c r="R107" s="200" t="str">
        <f>IF(Countries!C106=$N$2,Countries!B106,"")</f>
        <v/>
      </c>
      <c r="S107" s="199" t="str">
        <f>IF(OR(Sectors!C101="Yes",Sectors!C101="Oui",Sectors!C101="Sí",Sectors!C101="Ja",Sectors!C101="是",Sectors!C101="はい",Sectors!C101="Sim"),Sectors!B101,"")</f>
        <v/>
      </c>
      <c r="T107" s="108"/>
      <c r="U107" s="108"/>
      <c r="V107" s="108"/>
      <c r="W107" s="108"/>
      <c r="X107" s="108"/>
      <c r="Y107" s="108"/>
      <c r="Z107" s="108"/>
      <c r="AA107" s="108"/>
    </row>
    <row r="108" spans="4:27" s="16" customFormat="1" hidden="1" x14ac:dyDescent="0.2">
      <c r="D108" s="17"/>
      <c r="E108" s="17"/>
      <c r="F108" s="18"/>
      <c r="G108" s="18"/>
      <c r="H108" s="18"/>
      <c r="I108" s="17"/>
      <c r="J108" s="17"/>
      <c r="M108" s="108"/>
      <c r="N108" s="199"/>
      <c r="O108" s="199"/>
      <c r="P108" s="200"/>
      <c r="Q108" s="201"/>
      <c r="R108" s="200" t="str">
        <f>IF(Countries!C107=$N$2,Countries!B107,"")</f>
        <v/>
      </c>
      <c r="S108" s="199" t="str">
        <f>IF(OR(Sectors!C102="Yes",Sectors!C102="Oui",Sectors!C102="Sí",Sectors!C102="Ja",Sectors!C102="是",Sectors!C102="はい",Sectors!C102="Sim"),Sectors!B102,"")</f>
        <v/>
      </c>
      <c r="T108" s="108"/>
      <c r="U108" s="108"/>
      <c r="V108" s="108"/>
      <c r="W108" s="108"/>
      <c r="X108" s="108"/>
      <c r="Y108" s="108"/>
      <c r="Z108" s="108"/>
      <c r="AA108" s="108"/>
    </row>
    <row r="109" spans="4:27" s="16" customFormat="1" hidden="1" x14ac:dyDescent="0.2">
      <c r="D109" s="17"/>
      <c r="E109" s="17"/>
      <c r="F109" s="18"/>
      <c r="G109" s="18"/>
      <c r="H109" s="18"/>
      <c r="I109" s="17"/>
      <c r="J109" s="17"/>
      <c r="M109" s="108"/>
      <c r="N109" s="199"/>
      <c r="O109" s="199"/>
      <c r="P109" s="200"/>
      <c r="Q109" s="201"/>
      <c r="R109" s="200" t="str">
        <f>IF(Countries!C108=$N$2,Countries!B108,"")</f>
        <v/>
      </c>
      <c r="S109" s="199" t="str">
        <f>IF(OR(Sectors!C103="Yes",Sectors!C103="Oui",Sectors!C103="Sí",Sectors!C103="Ja",Sectors!C103="是",Sectors!C103="はい",Sectors!C103="Sim"),Sectors!B103,"")</f>
        <v/>
      </c>
      <c r="T109" s="108"/>
      <c r="U109" s="108"/>
      <c r="V109" s="108"/>
      <c r="W109" s="108"/>
      <c r="X109" s="108"/>
      <c r="Y109" s="108"/>
      <c r="Z109" s="108"/>
      <c r="AA109" s="108"/>
    </row>
    <row r="110" spans="4:27" s="16" customFormat="1" hidden="1" x14ac:dyDescent="0.2">
      <c r="D110" s="17"/>
      <c r="E110" s="17"/>
      <c r="F110" s="18"/>
      <c r="G110" s="18"/>
      <c r="H110" s="18"/>
      <c r="I110" s="17"/>
      <c r="J110" s="17"/>
      <c r="M110" s="108"/>
      <c r="N110" s="199"/>
      <c r="O110" s="199"/>
      <c r="P110" s="200"/>
      <c r="Q110" s="201"/>
      <c r="R110" s="200" t="str">
        <f>IF(Countries!C109=$N$2,Countries!B109,"")</f>
        <v/>
      </c>
      <c r="S110" s="199" t="str">
        <f>IF(OR(Sectors!C104="Yes",Sectors!C104="Oui",Sectors!C104="Sí",Sectors!C104="Ja",Sectors!C104="是",Sectors!C104="はい",Sectors!C104="Sim"),Sectors!B104,"")</f>
        <v/>
      </c>
      <c r="T110" s="108"/>
      <c r="U110" s="108"/>
      <c r="V110" s="108"/>
      <c r="W110" s="108"/>
      <c r="X110" s="108"/>
      <c r="Y110" s="108"/>
      <c r="Z110" s="108"/>
      <c r="AA110" s="108"/>
    </row>
    <row r="111" spans="4:27" s="16" customFormat="1" hidden="1" x14ac:dyDescent="0.2">
      <c r="D111" s="17"/>
      <c r="E111" s="17"/>
      <c r="F111" s="18"/>
      <c r="G111" s="18"/>
      <c r="H111" s="18"/>
      <c r="I111" s="17"/>
      <c r="J111" s="17"/>
      <c r="M111" s="108"/>
      <c r="N111" s="199"/>
      <c r="O111" s="199"/>
      <c r="P111" s="200"/>
      <c r="Q111" s="201"/>
      <c r="R111" s="200" t="str">
        <f>IF(Countries!C110=$N$2,Countries!B110,"")</f>
        <v/>
      </c>
      <c r="S111" s="199" t="str">
        <f>IF(OR(Sectors!C105="Yes",Sectors!C105="Oui",Sectors!C105="Sí",Sectors!C105="Ja",Sectors!C105="是",Sectors!C105="はい",Sectors!C105="Sim"),Sectors!B105,"")</f>
        <v/>
      </c>
      <c r="T111" s="108"/>
      <c r="U111" s="108"/>
      <c r="V111" s="108"/>
      <c r="W111" s="108"/>
      <c r="X111" s="108"/>
      <c r="Y111" s="108"/>
      <c r="Z111" s="108"/>
      <c r="AA111" s="108"/>
    </row>
    <row r="112" spans="4:27" s="16" customFormat="1" hidden="1" x14ac:dyDescent="0.2">
      <c r="D112" s="17"/>
      <c r="E112" s="17"/>
      <c r="F112" s="18"/>
      <c r="G112" s="18"/>
      <c r="H112" s="18"/>
      <c r="I112" s="17"/>
      <c r="J112" s="17"/>
      <c r="M112" s="108"/>
      <c r="N112" s="199"/>
      <c r="O112" s="199"/>
      <c r="P112" s="200"/>
      <c r="Q112" s="201"/>
      <c r="R112" s="200" t="str">
        <f>IF(Countries!C111=$N$2,Countries!B111,"")</f>
        <v/>
      </c>
      <c r="S112" s="199" t="str">
        <f>IF(OR(Sectors!C106="Yes",Sectors!C106="Oui",Sectors!C106="Sí",Sectors!C106="Ja",Sectors!C106="是",Sectors!C106="はい",Sectors!C106="Sim"),Sectors!B106,"")</f>
        <v/>
      </c>
      <c r="T112" s="108"/>
      <c r="U112" s="108"/>
      <c r="V112" s="108"/>
      <c r="W112" s="108"/>
      <c r="X112" s="108"/>
      <c r="Y112" s="108"/>
      <c r="Z112" s="108"/>
      <c r="AA112" s="108"/>
    </row>
    <row r="113" spans="4:27" s="16" customFormat="1" hidden="1" x14ac:dyDescent="0.2">
      <c r="D113" s="17"/>
      <c r="E113" s="17"/>
      <c r="F113" s="18"/>
      <c r="G113" s="18"/>
      <c r="H113" s="18"/>
      <c r="I113" s="17"/>
      <c r="J113" s="17"/>
      <c r="M113" s="108"/>
      <c r="N113" s="190"/>
      <c r="O113" s="190"/>
      <c r="P113" s="191"/>
      <c r="Q113" s="192"/>
      <c r="R113" s="200" t="str">
        <f>IF(Countries!C112=$N$2,Countries!B112,"")</f>
        <v/>
      </c>
      <c r="S113" s="191"/>
      <c r="T113" s="108"/>
      <c r="U113" s="108"/>
      <c r="V113" s="108"/>
      <c r="W113" s="108"/>
      <c r="X113" s="108"/>
      <c r="Y113" s="108"/>
      <c r="Z113" s="108"/>
      <c r="AA113" s="108"/>
    </row>
    <row r="114" spans="4:27" s="16" customFormat="1" hidden="1" x14ac:dyDescent="0.2">
      <c r="D114" s="17"/>
      <c r="E114" s="17"/>
      <c r="F114" s="18"/>
      <c r="G114" s="18"/>
      <c r="H114" s="18"/>
      <c r="I114" s="17"/>
      <c r="J114" s="17"/>
      <c r="M114" s="108"/>
      <c r="N114" s="190"/>
      <c r="O114" s="190"/>
      <c r="P114" s="191"/>
      <c r="Q114" s="192"/>
      <c r="R114" s="200" t="str">
        <f>IF(Countries!C113=$N$2,Countries!B113,"")</f>
        <v/>
      </c>
      <c r="S114" s="191"/>
      <c r="T114" s="108"/>
      <c r="U114" s="108"/>
      <c r="V114" s="108"/>
      <c r="W114" s="108"/>
      <c r="X114" s="108"/>
      <c r="Y114" s="108"/>
      <c r="Z114" s="108"/>
      <c r="AA114" s="108"/>
    </row>
    <row r="115" spans="4:27" s="16" customFormat="1" hidden="1" x14ac:dyDescent="0.2">
      <c r="D115" s="17"/>
      <c r="E115" s="17"/>
      <c r="F115" s="18"/>
      <c r="G115" s="18"/>
      <c r="H115" s="18"/>
      <c r="I115" s="17"/>
      <c r="J115" s="17"/>
      <c r="M115" s="108"/>
      <c r="N115" s="190"/>
      <c r="O115" s="190"/>
      <c r="P115" s="191"/>
      <c r="Q115" s="192"/>
      <c r="R115" s="200" t="str">
        <f>IF(Countries!C114=$N$2,Countries!B114,"")</f>
        <v/>
      </c>
      <c r="S115" s="191"/>
      <c r="T115" s="108"/>
      <c r="U115" s="108"/>
      <c r="V115" s="108"/>
      <c r="W115" s="108"/>
      <c r="X115" s="108"/>
      <c r="Y115" s="108"/>
      <c r="Z115" s="108"/>
      <c r="AA115" s="108"/>
    </row>
    <row r="116" spans="4:27" s="16" customFormat="1" hidden="1" x14ac:dyDescent="0.2">
      <c r="D116" s="17"/>
      <c r="E116" s="17"/>
      <c r="F116" s="18"/>
      <c r="G116" s="18"/>
      <c r="H116" s="18"/>
      <c r="I116" s="17"/>
      <c r="J116" s="17"/>
      <c r="M116" s="108"/>
      <c r="N116" s="190"/>
      <c r="O116" s="190"/>
      <c r="P116" s="191"/>
      <c r="Q116" s="192"/>
      <c r="R116" s="200" t="str">
        <f>IF(Countries!C115=$N$2,Countries!B115,"")</f>
        <v/>
      </c>
      <c r="S116" s="191"/>
      <c r="T116" s="108"/>
      <c r="U116" s="108"/>
      <c r="V116" s="108"/>
      <c r="W116" s="108"/>
      <c r="X116" s="108"/>
      <c r="Y116" s="108"/>
      <c r="Z116" s="108"/>
      <c r="AA116" s="108"/>
    </row>
    <row r="117" spans="4:27" s="16" customFormat="1" hidden="1" x14ac:dyDescent="0.2">
      <c r="D117" s="17"/>
      <c r="E117" s="17"/>
      <c r="F117" s="18"/>
      <c r="G117" s="18"/>
      <c r="H117" s="18"/>
      <c r="I117" s="17"/>
      <c r="J117" s="17"/>
      <c r="M117" s="108"/>
      <c r="N117" s="190"/>
      <c r="O117" s="190"/>
      <c r="P117" s="191"/>
      <c r="Q117" s="192"/>
      <c r="R117" s="200" t="str">
        <f>IF(Countries!C116=$N$2,Countries!B116,"")</f>
        <v/>
      </c>
      <c r="S117" s="191"/>
      <c r="T117" s="108"/>
      <c r="U117" s="108"/>
      <c r="V117" s="108"/>
      <c r="W117" s="108"/>
      <c r="X117" s="108"/>
      <c r="Y117" s="108"/>
      <c r="Z117" s="108"/>
      <c r="AA117" s="108"/>
    </row>
    <row r="118" spans="4:27" s="16" customFormat="1" hidden="1" x14ac:dyDescent="0.2">
      <c r="D118" s="17"/>
      <c r="E118" s="17"/>
      <c r="F118" s="18"/>
      <c r="G118" s="18"/>
      <c r="H118" s="18"/>
      <c r="I118" s="17"/>
      <c r="J118" s="17"/>
      <c r="M118" s="108"/>
      <c r="N118" s="190"/>
      <c r="O118" s="190"/>
      <c r="P118" s="191"/>
      <c r="Q118" s="192"/>
      <c r="R118" s="200" t="str">
        <f>IF(Countries!C117=$N$2,Countries!B117,"")</f>
        <v/>
      </c>
      <c r="S118" s="191"/>
      <c r="T118" s="108"/>
      <c r="U118" s="108"/>
      <c r="V118" s="108"/>
      <c r="W118" s="108"/>
      <c r="X118" s="108"/>
      <c r="Y118" s="108"/>
      <c r="Z118" s="108"/>
      <c r="AA118" s="108"/>
    </row>
    <row r="119" spans="4:27" s="16" customFormat="1" hidden="1" x14ac:dyDescent="0.2">
      <c r="D119" s="17"/>
      <c r="E119" s="17"/>
      <c r="F119" s="18"/>
      <c r="G119" s="18"/>
      <c r="H119" s="18"/>
      <c r="I119" s="17"/>
      <c r="J119" s="17"/>
      <c r="M119" s="108"/>
      <c r="N119" s="190"/>
      <c r="O119" s="190"/>
      <c r="P119" s="191"/>
      <c r="Q119" s="192"/>
      <c r="R119" s="200" t="str">
        <f>IF(Countries!C118=$N$2,Countries!B118,"")</f>
        <v/>
      </c>
      <c r="S119" s="191"/>
      <c r="T119" s="108"/>
      <c r="U119" s="108"/>
      <c r="V119" s="108"/>
      <c r="W119" s="108"/>
      <c r="X119" s="108"/>
      <c r="Y119" s="108"/>
      <c r="Z119" s="108"/>
      <c r="AA119" s="108"/>
    </row>
    <row r="120" spans="4:27" s="16" customFormat="1" hidden="1" x14ac:dyDescent="0.2">
      <c r="D120" s="17"/>
      <c r="E120" s="17"/>
      <c r="F120" s="18"/>
      <c r="G120" s="18"/>
      <c r="H120" s="18"/>
      <c r="I120" s="17"/>
      <c r="J120" s="17"/>
      <c r="M120" s="108"/>
      <c r="N120" s="190"/>
      <c r="O120" s="190"/>
      <c r="P120" s="191"/>
      <c r="Q120" s="192"/>
      <c r="R120" s="200" t="str">
        <f>IF(Countries!C119=$N$2,Countries!B119,"")</f>
        <v/>
      </c>
      <c r="S120" s="191"/>
      <c r="T120" s="108"/>
      <c r="U120" s="108"/>
      <c r="V120" s="108"/>
      <c r="W120" s="108"/>
      <c r="X120" s="108"/>
      <c r="Y120" s="108"/>
      <c r="Z120" s="108"/>
      <c r="AA120" s="108"/>
    </row>
    <row r="121" spans="4:27" s="16" customFormat="1" hidden="1" x14ac:dyDescent="0.2">
      <c r="D121" s="17"/>
      <c r="E121" s="17"/>
      <c r="F121" s="18"/>
      <c r="G121" s="18"/>
      <c r="H121" s="18"/>
      <c r="I121" s="17"/>
      <c r="J121" s="17"/>
      <c r="M121" s="108"/>
      <c r="N121" s="190"/>
      <c r="O121" s="190"/>
      <c r="P121" s="191"/>
      <c r="Q121" s="192"/>
      <c r="R121" s="200" t="str">
        <f>IF(Countries!C120=$N$2,Countries!B120,"")</f>
        <v/>
      </c>
      <c r="S121" s="191"/>
      <c r="T121" s="108"/>
      <c r="U121" s="108"/>
      <c r="V121" s="108"/>
      <c r="W121" s="108"/>
      <c r="X121" s="108"/>
      <c r="Y121" s="108"/>
      <c r="Z121" s="108"/>
      <c r="AA121" s="108"/>
    </row>
    <row r="122" spans="4:27" s="16" customFormat="1" hidden="1" x14ac:dyDescent="0.2">
      <c r="D122" s="17"/>
      <c r="E122" s="17"/>
      <c r="F122" s="18"/>
      <c r="G122" s="18"/>
      <c r="H122" s="18"/>
      <c r="I122" s="17"/>
      <c r="J122" s="17"/>
      <c r="M122" s="108"/>
      <c r="N122" s="190"/>
      <c r="O122" s="190"/>
      <c r="P122" s="191"/>
      <c r="Q122" s="192"/>
      <c r="R122" s="200" t="str">
        <f>IF(Countries!C121=$N$2,Countries!B121,"")</f>
        <v/>
      </c>
      <c r="S122" s="191"/>
      <c r="T122" s="108"/>
      <c r="U122" s="108"/>
      <c r="V122" s="108"/>
      <c r="W122" s="108"/>
      <c r="X122" s="108"/>
      <c r="Y122" s="108"/>
      <c r="Z122" s="108"/>
      <c r="AA122" s="108"/>
    </row>
    <row r="123" spans="4:27" s="16" customFormat="1" hidden="1" x14ac:dyDescent="0.2">
      <c r="D123" s="17"/>
      <c r="E123" s="17"/>
      <c r="F123" s="18"/>
      <c r="G123" s="18"/>
      <c r="H123" s="18"/>
      <c r="I123" s="17"/>
      <c r="J123" s="17"/>
      <c r="M123" s="108"/>
      <c r="N123" s="190"/>
      <c r="O123" s="190"/>
      <c r="P123" s="191"/>
      <c r="Q123" s="192"/>
      <c r="R123" s="200" t="str">
        <f>IF(Countries!C122=$N$2,Countries!B122,"")</f>
        <v/>
      </c>
      <c r="S123" s="191"/>
      <c r="T123" s="108"/>
      <c r="U123" s="108"/>
      <c r="V123" s="108"/>
      <c r="W123" s="108"/>
      <c r="X123" s="108"/>
      <c r="Y123" s="108"/>
      <c r="Z123" s="108"/>
      <c r="AA123" s="108"/>
    </row>
    <row r="124" spans="4:27" s="16" customFormat="1" hidden="1" x14ac:dyDescent="0.2">
      <c r="D124" s="17"/>
      <c r="E124" s="17"/>
      <c r="F124" s="18"/>
      <c r="G124" s="18"/>
      <c r="H124" s="18"/>
      <c r="I124" s="17"/>
      <c r="J124" s="17"/>
      <c r="M124" s="108"/>
      <c r="N124" s="190"/>
      <c r="O124" s="190"/>
      <c r="P124" s="191"/>
      <c r="Q124" s="192"/>
      <c r="R124" s="200" t="str">
        <f>IF(Countries!C123=$N$2,Countries!B123,"")</f>
        <v/>
      </c>
      <c r="S124" s="191"/>
      <c r="T124" s="108"/>
      <c r="U124" s="108"/>
      <c r="V124" s="108"/>
      <c r="W124" s="108"/>
      <c r="X124" s="108"/>
      <c r="Y124" s="108"/>
      <c r="Z124" s="108"/>
      <c r="AA124" s="108"/>
    </row>
    <row r="125" spans="4:27" s="16" customFormat="1" hidden="1" x14ac:dyDescent="0.2">
      <c r="D125" s="17"/>
      <c r="E125" s="17"/>
      <c r="F125" s="18"/>
      <c r="G125" s="18"/>
      <c r="H125" s="18"/>
      <c r="I125" s="17"/>
      <c r="J125" s="17"/>
      <c r="M125" s="108"/>
      <c r="N125" s="190"/>
      <c r="O125" s="190"/>
      <c r="P125" s="191"/>
      <c r="Q125" s="192"/>
      <c r="R125" s="200" t="str">
        <f>IF(Countries!C124=$N$2,Countries!B124,"")</f>
        <v/>
      </c>
      <c r="S125" s="191"/>
      <c r="T125" s="108"/>
      <c r="U125" s="108"/>
      <c r="V125" s="108"/>
      <c r="W125" s="108"/>
      <c r="X125" s="108"/>
      <c r="Y125" s="108"/>
      <c r="Z125" s="108"/>
      <c r="AA125" s="108"/>
    </row>
    <row r="126" spans="4:27" s="16" customFormat="1" hidden="1" x14ac:dyDescent="0.2">
      <c r="D126" s="17"/>
      <c r="E126" s="17"/>
      <c r="F126" s="18"/>
      <c r="G126" s="18"/>
      <c r="H126" s="18"/>
      <c r="I126" s="17"/>
      <c r="J126" s="17"/>
      <c r="M126" s="108"/>
      <c r="N126" s="190"/>
      <c r="O126" s="190"/>
      <c r="P126" s="191"/>
      <c r="Q126" s="192"/>
      <c r="R126" s="200" t="str">
        <f>IF(Countries!C125=$N$2,Countries!B125,"")</f>
        <v/>
      </c>
      <c r="S126" s="191"/>
      <c r="T126" s="108"/>
      <c r="U126" s="108"/>
      <c r="V126" s="108"/>
      <c r="W126" s="108"/>
      <c r="X126" s="108"/>
      <c r="Y126" s="108"/>
      <c r="Z126" s="108"/>
      <c r="AA126" s="108"/>
    </row>
    <row r="127" spans="4:27" s="16" customFormat="1" hidden="1" x14ac:dyDescent="0.2">
      <c r="D127" s="17"/>
      <c r="E127" s="17"/>
      <c r="F127" s="18"/>
      <c r="G127" s="18"/>
      <c r="H127" s="18"/>
      <c r="I127" s="17"/>
      <c r="J127" s="17"/>
      <c r="M127" s="108"/>
      <c r="N127" s="190"/>
      <c r="O127" s="190"/>
      <c r="P127" s="191"/>
      <c r="Q127" s="192"/>
      <c r="R127" s="200" t="str">
        <f>IF(Countries!C126=$N$2,Countries!B126,"")</f>
        <v/>
      </c>
      <c r="S127" s="191"/>
      <c r="T127" s="108"/>
      <c r="U127" s="108"/>
      <c r="V127" s="108"/>
      <c r="W127" s="108"/>
      <c r="X127" s="108"/>
      <c r="Y127" s="108"/>
      <c r="Z127" s="108"/>
      <c r="AA127" s="108"/>
    </row>
    <row r="128" spans="4:27" s="16" customFormat="1" hidden="1" x14ac:dyDescent="0.2">
      <c r="D128" s="17"/>
      <c r="E128" s="17"/>
      <c r="F128" s="18"/>
      <c r="G128" s="18"/>
      <c r="H128" s="18"/>
      <c r="I128" s="17"/>
      <c r="J128" s="17"/>
      <c r="M128" s="108"/>
      <c r="N128" s="190"/>
      <c r="O128" s="190"/>
      <c r="P128" s="191"/>
      <c r="Q128" s="192"/>
      <c r="R128" s="200" t="str">
        <f>IF(Countries!C127=$N$2,Countries!B127,"")</f>
        <v/>
      </c>
      <c r="S128" s="191"/>
      <c r="T128" s="108"/>
      <c r="U128" s="108"/>
      <c r="V128" s="108"/>
      <c r="W128" s="108"/>
      <c r="X128" s="108"/>
      <c r="Y128" s="108"/>
      <c r="Z128" s="108"/>
      <c r="AA128" s="108"/>
    </row>
    <row r="129" spans="4:27" s="16" customFormat="1" hidden="1" x14ac:dyDescent="0.2">
      <c r="D129" s="17"/>
      <c r="E129" s="17"/>
      <c r="F129" s="18"/>
      <c r="G129" s="18"/>
      <c r="H129" s="18"/>
      <c r="I129" s="17"/>
      <c r="J129" s="17"/>
      <c r="M129" s="108"/>
      <c r="N129" s="190"/>
      <c r="O129" s="190"/>
      <c r="P129" s="191"/>
      <c r="Q129" s="192"/>
      <c r="R129" s="200" t="str">
        <f>IF(Countries!C128=$N$2,Countries!B128,"")</f>
        <v/>
      </c>
      <c r="S129" s="191"/>
      <c r="T129" s="108"/>
      <c r="U129" s="108"/>
      <c r="V129" s="108"/>
      <c r="W129" s="108"/>
      <c r="X129" s="108"/>
      <c r="Y129" s="108"/>
      <c r="Z129" s="108"/>
      <c r="AA129" s="108"/>
    </row>
    <row r="130" spans="4:27" s="16" customFormat="1" hidden="1" x14ac:dyDescent="0.2">
      <c r="D130" s="17"/>
      <c r="E130" s="17"/>
      <c r="F130" s="18"/>
      <c r="G130" s="18"/>
      <c r="H130" s="18"/>
      <c r="I130" s="17"/>
      <c r="J130" s="17"/>
      <c r="M130" s="108"/>
      <c r="N130" s="190"/>
      <c r="O130" s="190"/>
      <c r="P130" s="191"/>
      <c r="Q130" s="192"/>
      <c r="R130" s="200" t="str">
        <f>IF(Countries!C129=$N$2,Countries!B129,"")</f>
        <v/>
      </c>
      <c r="S130" s="191"/>
      <c r="T130" s="108"/>
      <c r="U130" s="108"/>
      <c r="V130" s="108"/>
      <c r="W130" s="108"/>
      <c r="X130" s="108"/>
      <c r="Y130" s="108"/>
      <c r="Z130" s="108"/>
      <c r="AA130" s="108"/>
    </row>
    <row r="131" spans="4:27" s="16" customFormat="1" hidden="1" x14ac:dyDescent="0.2">
      <c r="D131" s="17"/>
      <c r="E131" s="17"/>
      <c r="F131" s="18"/>
      <c r="G131" s="18"/>
      <c r="H131" s="18"/>
      <c r="I131" s="17"/>
      <c r="J131" s="17"/>
      <c r="M131" s="108"/>
      <c r="N131" s="190"/>
      <c r="O131" s="190"/>
      <c r="P131" s="191"/>
      <c r="Q131" s="192"/>
      <c r="R131" s="200" t="str">
        <f>IF(Countries!C130=$N$2,Countries!B130,"")</f>
        <v/>
      </c>
      <c r="S131" s="191"/>
      <c r="T131" s="108"/>
      <c r="U131" s="108"/>
      <c r="V131" s="108"/>
      <c r="W131" s="108"/>
      <c r="X131" s="108"/>
      <c r="Y131" s="108"/>
      <c r="Z131" s="108"/>
      <c r="AA131" s="108"/>
    </row>
    <row r="132" spans="4:27" s="16" customFormat="1" hidden="1" x14ac:dyDescent="0.2">
      <c r="D132" s="17"/>
      <c r="E132" s="17"/>
      <c r="F132" s="18"/>
      <c r="G132" s="18"/>
      <c r="H132" s="18"/>
      <c r="I132" s="17"/>
      <c r="J132" s="17"/>
      <c r="M132" s="108"/>
      <c r="N132" s="190"/>
      <c r="O132" s="190"/>
      <c r="P132" s="191"/>
      <c r="Q132" s="192"/>
      <c r="R132" s="200" t="str">
        <f>IF(Countries!C131=$N$2,Countries!B131,"")</f>
        <v/>
      </c>
      <c r="S132" s="191"/>
      <c r="T132" s="108"/>
      <c r="U132" s="108"/>
      <c r="V132" s="108"/>
      <c r="W132" s="108"/>
      <c r="X132" s="108"/>
      <c r="Y132" s="108"/>
      <c r="Z132" s="108"/>
      <c r="AA132" s="108"/>
    </row>
    <row r="133" spans="4:27" s="16" customFormat="1" hidden="1" x14ac:dyDescent="0.2">
      <c r="D133" s="17"/>
      <c r="E133" s="17"/>
      <c r="F133" s="18"/>
      <c r="G133" s="18"/>
      <c r="H133" s="18"/>
      <c r="I133" s="17"/>
      <c r="J133" s="17"/>
      <c r="M133" s="108"/>
      <c r="N133" s="190"/>
      <c r="O133" s="190"/>
      <c r="P133" s="191"/>
      <c r="Q133" s="192"/>
      <c r="R133" s="200" t="str">
        <f>IF(Countries!C132=$N$2,Countries!B132,"")</f>
        <v/>
      </c>
      <c r="S133" s="191"/>
      <c r="T133" s="108"/>
      <c r="U133" s="108"/>
      <c r="V133" s="108"/>
      <c r="W133" s="108"/>
      <c r="X133" s="108"/>
      <c r="Y133" s="108"/>
      <c r="Z133" s="108"/>
      <c r="AA133" s="108"/>
    </row>
    <row r="134" spans="4:27" s="16" customFormat="1" hidden="1" x14ac:dyDescent="0.2">
      <c r="D134" s="17"/>
      <c r="E134" s="17"/>
      <c r="F134" s="18"/>
      <c r="G134" s="18"/>
      <c r="H134" s="18"/>
      <c r="I134" s="17"/>
      <c r="J134" s="17"/>
      <c r="M134" s="108"/>
      <c r="N134" s="190"/>
      <c r="O134" s="190"/>
      <c r="P134" s="191"/>
      <c r="Q134" s="192"/>
      <c r="R134" s="200" t="str">
        <f>IF(Countries!C133=$N$2,Countries!B133,"")</f>
        <v/>
      </c>
      <c r="S134" s="191"/>
      <c r="T134" s="108"/>
      <c r="U134" s="108"/>
      <c r="V134" s="108"/>
      <c r="W134" s="108"/>
      <c r="X134" s="108"/>
      <c r="Y134" s="108"/>
      <c r="Z134" s="108"/>
      <c r="AA134" s="108"/>
    </row>
    <row r="135" spans="4:27" s="16" customFormat="1" hidden="1" x14ac:dyDescent="0.2">
      <c r="D135" s="17"/>
      <c r="E135" s="17"/>
      <c r="F135" s="18"/>
      <c r="G135" s="18"/>
      <c r="H135" s="18"/>
      <c r="I135" s="17"/>
      <c r="J135" s="17"/>
      <c r="M135" s="108"/>
      <c r="N135" s="190"/>
      <c r="O135" s="190"/>
      <c r="P135" s="191"/>
      <c r="Q135" s="192"/>
      <c r="R135" s="200" t="str">
        <f>IF(Countries!C134=$N$2,Countries!B134,"")</f>
        <v/>
      </c>
      <c r="S135" s="191"/>
      <c r="T135" s="108"/>
      <c r="U135" s="108"/>
      <c r="V135" s="108"/>
      <c r="W135" s="108"/>
      <c r="X135" s="108"/>
      <c r="Y135" s="108"/>
      <c r="Z135" s="108"/>
      <c r="AA135" s="108"/>
    </row>
    <row r="136" spans="4:27" s="16" customFormat="1" hidden="1" x14ac:dyDescent="0.2">
      <c r="D136" s="17"/>
      <c r="E136" s="17"/>
      <c r="F136" s="18"/>
      <c r="G136" s="18"/>
      <c r="H136" s="18"/>
      <c r="I136" s="17"/>
      <c r="J136" s="17"/>
      <c r="M136" s="108"/>
      <c r="N136" s="190"/>
      <c r="O136" s="190"/>
      <c r="P136" s="191"/>
      <c r="Q136" s="192"/>
      <c r="R136" s="200" t="str">
        <f>IF(Countries!C135=$N$2,Countries!B135,"")</f>
        <v/>
      </c>
      <c r="S136" s="191"/>
      <c r="T136" s="108"/>
      <c r="U136" s="108"/>
      <c r="V136" s="108"/>
      <c r="W136" s="108"/>
      <c r="X136" s="108"/>
      <c r="Y136" s="108"/>
      <c r="Z136" s="108"/>
      <c r="AA136" s="108"/>
    </row>
    <row r="137" spans="4:27" s="16" customFormat="1" hidden="1" x14ac:dyDescent="0.2">
      <c r="D137" s="17"/>
      <c r="E137" s="17"/>
      <c r="F137" s="18"/>
      <c r="G137" s="18"/>
      <c r="H137" s="18"/>
      <c r="I137" s="17"/>
      <c r="J137" s="17"/>
      <c r="M137" s="108"/>
      <c r="N137" s="190"/>
      <c r="O137" s="190"/>
      <c r="P137" s="191"/>
      <c r="Q137" s="192"/>
      <c r="R137" s="200" t="str">
        <f>IF(Countries!C136=$N$2,Countries!B136,"")</f>
        <v/>
      </c>
      <c r="S137" s="191"/>
      <c r="T137" s="108"/>
      <c r="U137" s="108"/>
      <c r="V137" s="108"/>
      <c r="W137" s="108"/>
      <c r="X137" s="108"/>
      <c r="Y137" s="108"/>
      <c r="Z137" s="108"/>
      <c r="AA137" s="108"/>
    </row>
    <row r="138" spans="4:27" s="16" customFormat="1" hidden="1" x14ac:dyDescent="0.2">
      <c r="D138" s="17"/>
      <c r="E138" s="17"/>
      <c r="F138" s="18"/>
      <c r="G138" s="18"/>
      <c r="H138" s="18"/>
      <c r="I138" s="17"/>
      <c r="J138" s="17"/>
      <c r="M138" s="108"/>
      <c r="N138" s="190"/>
      <c r="O138" s="190"/>
      <c r="P138" s="191"/>
      <c r="Q138" s="192"/>
      <c r="R138" s="200" t="str">
        <f>IF(Countries!C137=$N$2,Countries!B137,"")</f>
        <v/>
      </c>
      <c r="S138" s="191"/>
      <c r="T138" s="108"/>
      <c r="U138" s="108"/>
      <c r="V138" s="108"/>
      <c r="W138" s="108"/>
      <c r="X138" s="108"/>
      <c r="Y138" s="108"/>
      <c r="Z138" s="108"/>
      <c r="AA138" s="108"/>
    </row>
    <row r="139" spans="4:27" s="16" customFormat="1" hidden="1" x14ac:dyDescent="0.2">
      <c r="D139" s="17"/>
      <c r="E139" s="17"/>
      <c r="F139" s="18"/>
      <c r="G139" s="18"/>
      <c r="H139" s="18"/>
      <c r="I139" s="17"/>
      <c r="J139" s="17"/>
      <c r="M139" s="108"/>
      <c r="N139" s="190"/>
      <c r="O139" s="190"/>
      <c r="P139" s="191"/>
      <c r="Q139" s="192"/>
      <c r="R139" s="200" t="str">
        <f>IF(Countries!C138=$N$2,Countries!B138,"")</f>
        <v/>
      </c>
      <c r="S139" s="191"/>
      <c r="T139" s="108"/>
      <c r="U139" s="108"/>
      <c r="V139" s="108"/>
      <c r="W139" s="108"/>
      <c r="X139" s="108"/>
      <c r="Y139" s="108"/>
      <c r="Z139" s="108"/>
      <c r="AA139" s="108"/>
    </row>
    <row r="140" spans="4:27" s="16" customFormat="1" hidden="1" x14ac:dyDescent="0.2">
      <c r="D140" s="17"/>
      <c r="E140" s="17"/>
      <c r="F140" s="18"/>
      <c r="G140" s="18"/>
      <c r="H140" s="18"/>
      <c r="I140" s="17"/>
      <c r="J140" s="17"/>
      <c r="M140" s="108"/>
      <c r="N140" s="190"/>
      <c r="O140" s="190"/>
      <c r="P140" s="191"/>
      <c r="Q140" s="192"/>
      <c r="R140" s="200" t="str">
        <f>IF(Countries!C139=$N$2,Countries!B139,"")</f>
        <v/>
      </c>
      <c r="S140" s="191"/>
      <c r="T140" s="108"/>
      <c r="U140" s="108"/>
      <c r="V140" s="108"/>
      <c r="W140" s="108"/>
      <c r="X140" s="108"/>
      <c r="Y140" s="108"/>
      <c r="Z140" s="108"/>
      <c r="AA140" s="108"/>
    </row>
    <row r="141" spans="4:27" s="16" customFormat="1" hidden="1" x14ac:dyDescent="0.2">
      <c r="D141" s="17"/>
      <c r="E141" s="17"/>
      <c r="F141" s="18"/>
      <c r="G141" s="18"/>
      <c r="H141" s="18"/>
      <c r="I141" s="17"/>
      <c r="J141" s="17"/>
      <c r="M141" s="108"/>
      <c r="N141" s="190"/>
      <c r="O141" s="190"/>
      <c r="P141" s="191"/>
      <c r="Q141" s="192"/>
      <c r="R141" s="200" t="str">
        <f>IF(Countries!C140=$N$2,Countries!B140,"")</f>
        <v/>
      </c>
      <c r="S141" s="191"/>
      <c r="T141" s="108"/>
      <c r="U141" s="108"/>
      <c r="V141" s="108"/>
      <c r="W141" s="108"/>
      <c r="X141" s="108"/>
      <c r="Y141" s="108"/>
      <c r="Z141" s="108"/>
      <c r="AA141" s="108"/>
    </row>
    <row r="142" spans="4:27" s="16" customFormat="1" hidden="1" x14ac:dyDescent="0.2">
      <c r="D142" s="17"/>
      <c r="E142" s="17"/>
      <c r="F142" s="18"/>
      <c r="G142" s="18"/>
      <c r="H142" s="18"/>
      <c r="I142" s="17"/>
      <c r="J142" s="17"/>
      <c r="M142" s="108"/>
      <c r="N142" s="190"/>
      <c r="O142" s="190"/>
      <c r="P142" s="191"/>
      <c r="Q142" s="192"/>
      <c r="R142" s="200" t="str">
        <f>IF(Countries!C141=$N$2,Countries!B141,"")</f>
        <v/>
      </c>
      <c r="S142" s="191"/>
      <c r="T142" s="108"/>
      <c r="U142" s="108"/>
      <c r="V142" s="108"/>
      <c r="W142" s="108"/>
      <c r="X142" s="108"/>
      <c r="Y142" s="108"/>
      <c r="Z142" s="108"/>
      <c r="AA142" s="108"/>
    </row>
    <row r="143" spans="4:27" s="16" customFormat="1" hidden="1" x14ac:dyDescent="0.2">
      <c r="D143" s="17"/>
      <c r="E143" s="17"/>
      <c r="F143" s="18"/>
      <c r="G143" s="18"/>
      <c r="H143" s="18"/>
      <c r="I143" s="17"/>
      <c r="J143" s="17"/>
      <c r="M143" s="108"/>
      <c r="N143" s="190"/>
      <c r="O143" s="190"/>
      <c r="P143" s="191"/>
      <c r="Q143" s="192"/>
      <c r="R143" s="200" t="str">
        <f>IF(Countries!C142=$N$2,Countries!B142,"")</f>
        <v/>
      </c>
      <c r="S143" s="191"/>
      <c r="T143" s="108"/>
      <c r="U143" s="108"/>
      <c r="V143" s="108"/>
      <c r="W143" s="108"/>
      <c r="X143" s="108"/>
      <c r="Y143" s="108"/>
      <c r="Z143" s="108"/>
      <c r="AA143" s="108"/>
    </row>
    <row r="144" spans="4:27" s="16" customFormat="1" hidden="1" x14ac:dyDescent="0.2">
      <c r="D144" s="17"/>
      <c r="E144" s="17"/>
      <c r="F144" s="18"/>
      <c r="G144" s="18"/>
      <c r="H144" s="18"/>
      <c r="I144" s="17"/>
      <c r="J144" s="17"/>
      <c r="M144" s="108"/>
      <c r="N144" s="190"/>
      <c r="O144" s="190"/>
      <c r="P144" s="191"/>
      <c r="Q144" s="192"/>
      <c r="R144" s="200" t="str">
        <f>IF(Countries!C143=$N$2,Countries!B143,"")</f>
        <v/>
      </c>
      <c r="S144" s="191"/>
      <c r="T144" s="108"/>
      <c r="U144" s="108"/>
      <c r="V144" s="108"/>
      <c r="W144" s="108"/>
      <c r="X144" s="108"/>
      <c r="Y144" s="108"/>
      <c r="Z144" s="108"/>
      <c r="AA144" s="108"/>
    </row>
    <row r="145" spans="4:27" s="16" customFormat="1" hidden="1" x14ac:dyDescent="0.2">
      <c r="D145" s="17"/>
      <c r="E145" s="17"/>
      <c r="F145" s="18"/>
      <c r="G145" s="18"/>
      <c r="H145" s="18"/>
      <c r="I145" s="17"/>
      <c r="J145" s="17"/>
      <c r="M145" s="108"/>
      <c r="N145" s="190"/>
      <c r="O145" s="190"/>
      <c r="P145" s="191"/>
      <c r="Q145" s="192"/>
      <c r="R145" s="200" t="str">
        <f>IF(Countries!C144=$N$2,Countries!B144,"")</f>
        <v/>
      </c>
      <c r="S145" s="191"/>
      <c r="T145" s="108"/>
      <c r="U145" s="108"/>
      <c r="V145" s="108"/>
      <c r="W145" s="108"/>
      <c r="X145" s="108"/>
      <c r="Y145" s="108"/>
      <c r="Z145" s="108"/>
      <c r="AA145" s="108"/>
    </row>
    <row r="146" spans="4:27" s="16" customFormat="1" hidden="1" x14ac:dyDescent="0.2">
      <c r="D146" s="17"/>
      <c r="E146" s="17"/>
      <c r="F146" s="18"/>
      <c r="G146" s="18"/>
      <c r="H146" s="18"/>
      <c r="I146" s="17"/>
      <c r="J146" s="17"/>
      <c r="M146" s="108"/>
      <c r="N146" s="190"/>
      <c r="O146" s="190"/>
      <c r="P146" s="191"/>
      <c r="Q146" s="192"/>
      <c r="R146" s="200" t="str">
        <f>IF(Countries!C145=$N$2,Countries!B145,"")</f>
        <v/>
      </c>
      <c r="S146" s="191"/>
      <c r="T146" s="108"/>
      <c r="U146" s="108"/>
      <c r="V146" s="108"/>
      <c r="W146" s="108"/>
      <c r="X146" s="108"/>
      <c r="Y146" s="108"/>
      <c r="Z146" s="108"/>
      <c r="AA146" s="108"/>
    </row>
    <row r="147" spans="4:27" s="16" customFormat="1" hidden="1" x14ac:dyDescent="0.2">
      <c r="D147" s="17"/>
      <c r="E147" s="17"/>
      <c r="F147" s="18"/>
      <c r="G147" s="18"/>
      <c r="H147" s="18"/>
      <c r="I147" s="17"/>
      <c r="J147" s="17"/>
      <c r="M147" s="108"/>
      <c r="N147" s="190"/>
      <c r="O147" s="190"/>
      <c r="P147" s="191"/>
      <c r="Q147" s="192"/>
      <c r="R147" s="200" t="str">
        <f>IF(Countries!C146=$N$2,Countries!B146,"")</f>
        <v/>
      </c>
      <c r="S147" s="191"/>
      <c r="T147" s="108"/>
      <c r="U147" s="108"/>
      <c r="V147" s="108"/>
      <c r="W147" s="108"/>
      <c r="X147" s="108"/>
      <c r="Y147" s="108"/>
      <c r="Z147" s="108"/>
      <c r="AA147" s="108"/>
    </row>
    <row r="148" spans="4:27" s="16" customFormat="1" hidden="1" x14ac:dyDescent="0.2">
      <c r="D148" s="17"/>
      <c r="E148" s="17"/>
      <c r="F148" s="18"/>
      <c r="G148" s="18"/>
      <c r="H148" s="18"/>
      <c r="I148" s="17"/>
      <c r="J148" s="17"/>
      <c r="M148" s="108"/>
      <c r="N148" s="190"/>
      <c r="O148" s="190"/>
      <c r="P148" s="191"/>
      <c r="Q148" s="192"/>
      <c r="R148" s="200" t="str">
        <f>IF(Countries!C147=$N$2,Countries!B147,"")</f>
        <v/>
      </c>
      <c r="S148" s="191"/>
      <c r="T148" s="108"/>
      <c r="U148" s="108"/>
      <c r="V148" s="108"/>
      <c r="W148" s="108"/>
      <c r="X148" s="108"/>
      <c r="Y148" s="108"/>
      <c r="Z148" s="108"/>
      <c r="AA148" s="108"/>
    </row>
    <row r="149" spans="4:27" s="16" customFormat="1" hidden="1" x14ac:dyDescent="0.2">
      <c r="D149" s="17"/>
      <c r="E149" s="17"/>
      <c r="F149" s="18"/>
      <c r="G149" s="18"/>
      <c r="H149" s="18"/>
      <c r="I149" s="17"/>
      <c r="J149" s="17"/>
      <c r="M149" s="108"/>
      <c r="N149" s="190"/>
      <c r="O149" s="190"/>
      <c r="P149" s="191"/>
      <c r="Q149" s="192"/>
      <c r="R149" s="200" t="str">
        <f>IF(Countries!C148=$N$2,Countries!B148,"")</f>
        <v/>
      </c>
      <c r="S149" s="191"/>
      <c r="T149" s="108"/>
      <c r="U149" s="108"/>
      <c r="V149" s="108"/>
      <c r="W149" s="108"/>
      <c r="X149" s="108"/>
      <c r="Y149" s="108"/>
      <c r="Z149" s="108"/>
      <c r="AA149" s="108"/>
    </row>
    <row r="150" spans="4:27" s="16" customFormat="1" hidden="1" x14ac:dyDescent="0.2">
      <c r="D150" s="17"/>
      <c r="E150" s="17"/>
      <c r="F150" s="18"/>
      <c r="G150" s="18"/>
      <c r="H150" s="18"/>
      <c r="I150" s="17"/>
      <c r="J150" s="17"/>
      <c r="M150" s="108"/>
      <c r="N150" s="190"/>
      <c r="O150" s="190"/>
      <c r="P150" s="191"/>
      <c r="Q150" s="192"/>
      <c r="R150" s="200" t="str">
        <f>IF(Countries!C149=$N$2,Countries!B149,"")</f>
        <v/>
      </c>
      <c r="S150" s="191"/>
      <c r="T150" s="108"/>
      <c r="U150" s="108"/>
      <c r="V150" s="108"/>
      <c r="W150" s="108"/>
      <c r="X150" s="108"/>
      <c r="Y150" s="108"/>
      <c r="Z150" s="108"/>
      <c r="AA150" s="108"/>
    </row>
    <row r="151" spans="4:27" s="16" customFormat="1" hidden="1" x14ac:dyDescent="0.2">
      <c r="D151" s="17"/>
      <c r="E151" s="17"/>
      <c r="F151" s="18"/>
      <c r="G151" s="18"/>
      <c r="H151" s="18"/>
      <c r="I151" s="17"/>
      <c r="J151" s="17"/>
      <c r="M151" s="108"/>
      <c r="N151" s="190"/>
      <c r="O151" s="190"/>
      <c r="P151" s="191"/>
      <c r="Q151" s="192"/>
      <c r="R151" s="200" t="str">
        <f>IF(Countries!C150=$N$2,Countries!B150,"")</f>
        <v/>
      </c>
      <c r="S151" s="191"/>
      <c r="T151" s="108"/>
      <c r="U151" s="108"/>
      <c r="V151" s="108"/>
      <c r="W151" s="108"/>
      <c r="X151" s="108"/>
      <c r="Y151" s="108"/>
      <c r="Z151" s="108"/>
      <c r="AA151" s="108"/>
    </row>
    <row r="152" spans="4:27" s="16" customFormat="1" hidden="1" x14ac:dyDescent="0.2">
      <c r="D152" s="17"/>
      <c r="E152" s="17"/>
      <c r="F152" s="18"/>
      <c r="G152" s="18"/>
      <c r="H152" s="18"/>
      <c r="I152" s="17"/>
      <c r="J152" s="17"/>
      <c r="M152" s="108"/>
      <c r="N152" s="190"/>
      <c r="O152" s="190"/>
      <c r="P152" s="191"/>
      <c r="Q152" s="192"/>
      <c r="R152" s="200" t="str">
        <f>IF(Countries!C151=$N$2,Countries!B151,"")</f>
        <v/>
      </c>
      <c r="S152" s="191"/>
      <c r="T152" s="108"/>
      <c r="U152" s="108"/>
      <c r="V152" s="108"/>
      <c r="W152" s="108"/>
      <c r="X152" s="108"/>
      <c r="Y152" s="108"/>
      <c r="Z152" s="108"/>
      <c r="AA152" s="108"/>
    </row>
    <row r="153" spans="4:27" s="16" customFormat="1" hidden="1" x14ac:dyDescent="0.2">
      <c r="D153" s="17"/>
      <c r="E153" s="17"/>
      <c r="F153" s="18"/>
      <c r="G153" s="18"/>
      <c r="H153" s="18"/>
      <c r="I153" s="17"/>
      <c r="J153" s="17"/>
      <c r="M153" s="108"/>
      <c r="N153" s="190"/>
      <c r="O153" s="190"/>
      <c r="P153" s="191"/>
      <c r="Q153" s="192"/>
      <c r="R153" s="200" t="str">
        <f>IF(Countries!C152=$N$2,Countries!B152,"")</f>
        <v/>
      </c>
      <c r="S153" s="191"/>
      <c r="T153" s="108"/>
      <c r="U153" s="108"/>
      <c r="V153" s="108"/>
      <c r="W153" s="108"/>
      <c r="X153" s="108"/>
      <c r="Y153" s="108"/>
      <c r="Z153" s="108"/>
      <c r="AA153" s="108"/>
    </row>
    <row r="154" spans="4:27" s="16" customFormat="1" hidden="1" x14ac:dyDescent="0.2">
      <c r="D154" s="17"/>
      <c r="E154" s="17"/>
      <c r="F154" s="18"/>
      <c r="G154" s="18"/>
      <c r="H154" s="18"/>
      <c r="I154" s="17"/>
      <c r="J154" s="17"/>
      <c r="M154" s="108"/>
      <c r="N154" s="190"/>
      <c r="O154" s="190"/>
      <c r="P154" s="191"/>
      <c r="Q154" s="192"/>
      <c r="R154" s="200" t="str">
        <f>IF(Countries!C153=$N$2,Countries!B153,"")</f>
        <v/>
      </c>
      <c r="S154" s="191"/>
      <c r="T154" s="108"/>
      <c r="U154" s="108"/>
      <c r="V154" s="108"/>
      <c r="W154" s="108"/>
      <c r="X154" s="108"/>
      <c r="Y154" s="108"/>
      <c r="Z154" s="108"/>
      <c r="AA154" s="108"/>
    </row>
    <row r="155" spans="4:27" s="16" customFormat="1" hidden="1" x14ac:dyDescent="0.2">
      <c r="D155" s="17"/>
      <c r="E155" s="17"/>
      <c r="F155" s="18"/>
      <c r="G155" s="18"/>
      <c r="H155" s="18"/>
      <c r="I155" s="17"/>
      <c r="J155" s="17"/>
      <c r="M155" s="108"/>
      <c r="N155" s="190"/>
      <c r="O155" s="190"/>
      <c r="P155" s="191"/>
      <c r="Q155" s="192"/>
      <c r="R155" s="200" t="str">
        <f>IF(Countries!C154=$N$2,Countries!B154,"")</f>
        <v/>
      </c>
      <c r="S155" s="191"/>
      <c r="T155" s="108"/>
      <c r="U155" s="108"/>
      <c r="V155" s="108"/>
      <c r="W155" s="108"/>
      <c r="X155" s="108"/>
      <c r="Y155" s="108"/>
      <c r="Z155" s="108"/>
      <c r="AA155" s="108"/>
    </row>
    <row r="156" spans="4:27" s="16" customFormat="1" hidden="1" x14ac:dyDescent="0.2">
      <c r="D156" s="17"/>
      <c r="E156" s="17"/>
      <c r="F156" s="18"/>
      <c r="G156" s="18"/>
      <c r="H156" s="18"/>
      <c r="I156" s="17"/>
      <c r="J156" s="17"/>
      <c r="M156" s="108"/>
      <c r="N156" s="190"/>
      <c r="O156" s="190"/>
      <c r="P156" s="191"/>
      <c r="Q156" s="192"/>
      <c r="R156" s="200" t="str">
        <f>IF(Countries!C155=$N$2,Countries!B155,"")</f>
        <v/>
      </c>
      <c r="S156" s="191"/>
      <c r="T156" s="108"/>
      <c r="U156" s="108"/>
      <c r="V156" s="108"/>
      <c r="W156" s="108"/>
      <c r="X156" s="108"/>
      <c r="Y156" s="108"/>
      <c r="Z156" s="108"/>
      <c r="AA156" s="108"/>
    </row>
    <row r="157" spans="4:27" s="16" customFormat="1" hidden="1" x14ac:dyDescent="0.2">
      <c r="D157" s="17"/>
      <c r="E157" s="17"/>
      <c r="F157" s="18"/>
      <c r="G157" s="18"/>
      <c r="H157" s="18"/>
      <c r="I157" s="17"/>
      <c r="J157" s="17"/>
      <c r="M157" s="108"/>
      <c r="N157" s="190"/>
      <c r="O157" s="190"/>
      <c r="P157" s="191"/>
      <c r="Q157" s="192"/>
      <c r="R157" s="200" t="str">
        <f>IF(Countries!C156=$N$2,Countries!B156,"")</f>
        <v/>
      </c>
      <c r="S157" s="191"/>
      <c r="T157" s="108"/>
      <c r="U157" s="108"/>
      <c r="V157" s="108"/>
      <c r="W157" s="108"/>
      <c r="X157" s="108"/>
      <c r="Y157" s="108"/>
      <c r="Z157" s="108"/>
      <c r="AA157" s="108"/>
    </row>
    <row r="158" spans="4:27" s="16" customFormat="1" hidden="1" x14ac:dyDescent="0.2">
      <c r="D158" s="17"/>
      <c r="E158" s="17"/>
      <c r="F158" s="18"/>
      <c r="G158" s="18"/>
      <c r="H158" s="18"/>
      <c r="I158" s="17"/>
      <c r="J158" s="17"/>
      <c r="M158" s="108"/>
      <c r="N158" s="190"/>
      <c r="O158" s="190"/>
      <c r="P158" s="191"/>
      <c r="Q158" s="192"/>
      <c r="R158" s="200" t="str">
        <f>IF(Countries!C157=$N$2,Countries!B157,"")</f>
        <v/>
      </c>
      <c r="S158" s="191"/>
      <c r="T158" s="108"/>
      <c r="U158" s="108"/>
      <c r="V158" s="108"/>
      <c r="W158" s="108"/>
      <c r="X158" s="108"/>
      <c r="Y158" s="108"/>
      <c r="Z158" s="108"/>
      <c r="AA158" s="108"/>
    </row>
    <row r="159" spans="4:27" s="16" customFormat="1" hidden="1" x14ac:dyDescent="0.2">
      <c r="D159" s="17"/>
      <c r="E159" s="17"/>
      <c r="F159" s="18"/>
      <c r="G159" s="18"/>
      <c r="H159" s="18"/>
      <c r="I159" s="17"/>
      <c r="J159" s="17"/>
      <c r="M159" s="108"/>
      <c r="N159" s="190"/>
      <c r="O159" s="190"/>
      <c r="P159" s="191"/>
      <c r="Q159" s="192"/>
      <c r="R159" s="200" t="str">
        <f>IF(Countries!C158=$N$2,Countries!B158,"")</f>
        <v/>
      </c>
      <c r="S159" s="191"/>
      <c r="T159" s="108"/>
      <c r="U159" s="108"/>
      <c r="V159" s="108"/>
      <c r="W159" s="108"/>
      <c r="X159" s="108"/>
      <c r="Y159" s="108"/>
      <c r="Z159" s="108"/>
      <c r="AA159" s="108"/>
    </row>
    <row r="160" spans="4:27" s="16" customFormat="1" hidden="1" x14ac:dyDescent="0.2">
      <c r="D160" s="17"/>
      <c r="E160" s="17"/>
      <c r="F160" s="18"/>
      <c r="G160" s="18"/>
      <c r="H160" s="18"/>
      <c r="I160" s="17"/>
      <c r="J160" s="17"/>
      <c r="M160" s="108"/>
      <c r="N160" s="190"/>
      <c r="O160" s="190"/>
      <c r="P160" s="191"/>
      <c r="Q160" s="192"/>
      <c r="R160" s="200" t="str">
        <f>IF(Countries!C159=$N$2,Countries!B159,"")</f>
        <v/>
      </c>
      <c r="S160" s="191"/>
      <c r="T160" s="108"/>
      <c r="U160" s="108"/>
      <c r="V160" s="108"/>
      <c r="W160" s="108"/>
      <c r="X160" s="108"/>
      <c r="Y160" s="108"/>
      <c r="Z160" s="108"/>
      <c r="AA160" s="108"/>
    </row>
    <row r="161" spans="4:27" s="16" customFormat="1" hidden="1" x14ac:dyDescent="0.2">
      <c r="D161" s="17"/>
      <c r="E161" s="17"/>
      <c r="F161" s="18"/>
      <c r="G161" s="18"/>
      <c r="H161" s="18"/>
      <c r="I161" s="17"/>
      <c r="J161" s="17"/>
      <c r="M161" s="108"/>
      <c r="N161" s="190"/>
      <c r="O161" s="190"/>
      <c r="P161" s="191"/>
      <c r="Q161" s="192"/>
      <c r="R161" s="200" t="str">
        <f>IF(Countries!C160=$N$2,Countries!B160,"")</f>
        <v/>
      </c>
      <c r="S161" s="191"/>
      <c r="T161" s="108"/>
      <c r="U161" s="108"/>
      <c r="V161" s="108"/>
      <c r="W161" s="108"/>
      <c r="X161" s="108"/>
      <c r="Y161" s="108"/>
      <c r="Z161" s="108"/>
      <c r="AA161" s="108"/>
    </row>
    <row r="162" spans="4:27" s="16" customFormat="1" hidden="1" x14ac:dyDescent="0.2">
      <c r="D162" s="17"/>
      <c r="E162" s="17"/>
      <c r="F162" s="18"/>
      <c r="G162" s="18"/>
      <c r="H162" s="18"/>
      <c r="I162" s="17"/>
      <c r="J162" s="17"/>
      <c r="M162" s="108"/>
      <c r="N162" s="190"/>
      <c r="O162" s="190"/>
      <c r="P162" s="191"/>
      <c r="Q162" s="192"/>
      <c r="R162" s="200" t="str">
        <f>IF(Countries!C161=$N$2,Countries!B161,"")</f>
        <v/>
      </c>
      <c r="S162" s="191"/>
      <c r="T162" s="108"/>
      <c r="U162" s="108"/>
      <c r="V162" s="108"/>
      <c r="W162" s="108"/>
      <c r="X162" s="108"/>
      <c r="Y162" s="108"/>
      <c r="Z162" s="108"/>
      <c r="AA162" s="108"/>
    </row>
    <row r="163" spans="4:27" s="16" customFormat="1" hidden="1" x14ac:dyDescent="0.2">
      <c r="D163" s="17"/>
      <c r="E163" s="17"/>
      <c r="F163" s="18"/>
      <c r="G163" s="18"/>
      <c r="H163" s="18"/>
      <c r="I163" s="17"/>
      <c r="J163" s="17"/>
      <c r="M163" s="108"/>
      <c r="N163" s="190"/>
      <c r="O163" s="190"/>
      <c r="P163" s="191"/>
      <c r="Q163" s="192"/>
      <c r="R163" s="200" t="str">
        <f>IF(Countries!C162=$N$2,Countries!B162,"")</f>
        <v/>
      </c>
      <c r="S163" s="191"/>
      <c r="T163" s="108"/>
      <c r="U163" s="108"/>
      <c r="V163" s="108"/>
      <c r="W163" s="108"/>
      <c r="X163" s="108"/>
      <c r="Y163" s="108"/>
      <c r="Z163" s="108"/>
      <c r="AA163" s="108"/>
    </row>
    <row r="164" spans="4:27" s="16" customFormat="1" hidden="1" x14ac:dyDescent="0.2">
      <c r="D164" s="17"/>
      <c r="E164" s="17"/>
      <c r="F164" s="18"/>
      <c r="G164" s="18"/>
      <c r="H164" s="18"/>
      <c r="I164" s="17"/>
      <c r="J164" s="17"/>
      <c r="M164" s="108"/>
      <c r="N164" s="190"/>
      <c r="O164" s="190"/>
      <c r="P164" s="191"/>
      <c r="Q164" s="192"/>
      <c r="R164" s="200" t="str">
        <f>IF(Countries!C163=$N$2,Countries!B163,"")</f>
        <v/>
      </c>
      <c r="S164" s="191"/>
      <c r="T164" s="108"/>
      <c r="U164" s="108"/>
      <c r="V164" s="108"/>
      <c r="W164" s="108"/>
      <c r="X164" s="108"/>
      <c r="Y164" s="108"/>
      <c r="Z164" s="108"/>
      <c r="AA164" s="108"/>
    </row>
    <row r="165" spans="4:27" s="16" customFormat="1" hidden="1" x14ac:dyDescent="0.2">
      <c r="D165" s="17"/>
      <c r="E165" s="17"/>
      <c r="F165" s="18"/>
      <c r="G165" s="18"/>
      <c r="H165" s="18"/>
      <c r="I165" s="17"/>
      <c r="J165" s="17"/>
      <c r="M165" s="108"/>
      <c r="N165" s="190"/>
      <c r="O165" s="190"/>
      <c r="P165" s="191"/>
      <c r="Q165" s="192"/>
      <c r="R165" s="200" t="str">
        <f>IF(Countries!C164=$N$2,Countries!B164,"")</f>
        <v/>
      </c>
      <c r="S165" s="191"/>
      <c r="T165" s="108"/>
      <c r="U165" s="108"/>
      <c r="V165" s="108"/>
      <c r="W165" s="108"/>
      <c r="X165" s="108"/>
      <c r="Y165" s="108"/>
      <c r="Z165" s="108"/>
      <c r="AA165" s="108"/>
    </row>
    <row r="166" spans="4:27" s="16" customFormat="1" hidden="1" x14ac:dyDescent="0.2">
      <c r="D166" s="17"/>
      <c r="E166" s="17"/>
      <c r="F166" s="18"/>
      <c r="G166" s="18"/>
      <c r="H166" s="18"/>
      <c r="I166" s="17"/>
      <c r="J166" s="17"/>
      <c r="M166" s="108"/>
      <c r="N166" s="190"/>
      <c r="O166" s="190"/>
      <c r="P166" s="191"/>
      <c r="Q166" s="192"/>
      <c r="R166" s="200" t="str">
        <f>IF(Countries!C165=$N$2,Countries!B165,"")</f>
        <v/>
      </c>
      <c r="S166" s="191"/>
      <c r="T166" s="108"/>
      <c r="U166" s="108"/>
      <c r="V166" s="108"/>
      <c r="W166" s="108"/>
      <c r="X166" s="108"/>
      <c r="Y166" s="108"/>
      <c r="Z166" s="108"/>
      <c r="AA166" s="108"/>
    </row>
    <row r="167" spans="4:27" s="16" customFormat="1" hidden="1" x14ac:dyDescent="0.2">
      <c r="D167" s="17"/>
      <c r="E167" s="17"/>
      <c r="F167" s="18"/>
      <c r="G167" s="18"/>
      <c r="H167" s="18"/>
      <c r="I167" s="17"/>
      <c r="J167" s="17"/>
      <c r="M167" s="108"/>
      <c r="N167" s="190"/>
      <c r="O167" s="190"/>
      <c r="P167" s="191"/>
      <c r="Q167" s="192"/>
      <c r="R167" s="200" t="str">
        <f>IF(Countries!C166=$N$2,Countries!B166,"")</f>
        <v/>
      </c>
      <c r="S167" s="191"/>
      <c r="T167" s="108"/>
      <c r="U167" s="108"/>
      <c r="V167" s="108"/>
      <c r="W167" s="108"/>
      <c r="X167" s="108"/>
      <c r="Y167" s="108"/>
      <c r="Z167" s="108"/>
      <c r="AA167" s="108"/>
    </row>
    <row r="168" spans="4:27" s="16" customFormat="1" hidden="1" x14ac:dyDescent="0.2">
      <c r="D168" s="17"/>
      <c r="E168" s="17"/>
      <c r="F168" s="18"/>
      <c r="G168" s="18"/>
      <c r="H168" s="18"/>
      <c r="I168" s="17"/>
      <c r="J168" s="17"/>
      <c r="M168" s="108"/>
      <c r="N168" s="190"/>
      <c r="O168" s="190"/>
      <c r="P168" s="191"/>
      <c r="Q168" s="192"/>
      <c r="R168" s="200" t="str">
        <f>IF(Countries!C167=$N$2,Countries!B167,"")</f>
        <v/>
      </c>
      <c r="S168" s="191"/>
      <c r="T168" s="108"/>
      <c r="U168" s="108"/>
      <c r="V168" s="108"/>
      <c r="W168" s="108"/>
      <c r="X168" s="108"/>
      <c r="Y168" s="108"/>
      <c r="Z168" s="108"/>
      <c r="AA168" s="108"/>
    </row>
    <row r="169" spans="4:27" s="16" customFormat="1" hidden="1" x14ac:dyDescent="0.2">
      <c r="D169" s="17"/>
      <c r="E169" s="17"/>
      <c r="F169" s="18"/>
      <c r="G169" s="18"/>
      <c r="H169" s="18"/>
      <c r="I169" s="17"/>
      <c r="J169" s="17"/>
      <c r="M169" s="108"/>
      <c r="N169" s="190"/>
      <c r="O169" s="190"/>
      <c r="P169" s="191"/>
      <c r="Q169" s="192"/>
      <c r="R169" s="200" t="str">
        <f>IF(Countries!C168=$N$2,Countries!B168,"")</f>
        <v/>
      </c>
      <c r="S169" s="191"/>
      <c r="T169" s="108"/>
      <c r="U169" s="108"/>
      <c r="V169" s="108"/>
      <c r="W169" s="108"/>
      <c r="X169" s="108"/>
      <c r="Y169" s="108"/>
      <c r="Z169" s="108"/>
      <c r="AA169" s="108"/>
    </row>
    <row r="170" spans="4:27" s="16" customFormat="1" hidden="1" x14ac:dyDescent="0.2">
      <c r="D170" s="17"/>
      <c r="E170" s="17"/>
      <c r="F170" s="18"/>
      <c r="G170" s="18"/>
      <c r="H170" s="18"/>
      <c r="I170" s="17"/>
      <c r="J170" s="17"/>
      <c r="M170" s="108"/>
      <c r="N170" s="190"/>
      <c r="O170" s="190"/>
      <c r="P170" s="191"/>
      <c r="Q170" s="192"/>
      <c r="R170" s="200" t="str">
        <f>IF(Countries!C169=$N$2,Countries!B169,"")</f>
        <v/>
      </c>
      <c r="S170" s="191"/>
      <c r="T170" s="108"/>
      <c r="U170" s="108"/>
      <c r="V170" s="108"/>
      <c r="W170" s="108"/>
      <c r="X170" s="108"/>
      <c r="Y170" s="108"/>
      <c r="Z170" s="108"/>
      <c r="AA170" s="108"/>
    </row>
    <row r="171" spans="4:27" s="16" customFormat="1" hidden="1" x14ac:dyDescent="0.2">
      <c r="D171" s="17"/>
      <c r="E171" s="17"/>
      <c r="F171" s="18"/>
      <c r="G171" s="18"/>
      <c r="H171" s="18"/>
      <c r="I171" s="17"/>
      <c r="J171" s="17"/>
      <c r="M171" s="108"/>
      <c r="N171" s="190"/>
      <c r="O171" s="190"/>
      <c r="P171" s="191"/>
      <c r="Q171" s="192"/>
      <c r="R171" s="200" t="str">
        <f>IF(Countries!C170=$N$2,Countries!B170,"")</f>
        <v/>
      </c>
      <c r="S171" s="191"/>
      <c r="T171" s="108"/>
      <c r="U171" s="108"/>
      <c r="V171" s="108"/>
      <c r="W171" s="108"/>
      <c r="X171" s="108"/>
      <c r="Y171" s="108"/>
      <c r="Z171" s="108"/>
      <c r="AA171" s="108"/>
    </row>
    <row r="172" spans="4:27" s="16" customFormat="1" hidden="1" x14ac:dyDescent="0.2">
      <c r="D172" s="17"/>
      <c r="E172" s="17"/>
      <c r="F172" s="18"/>
      <c r="G172" s="18"/>
      <c r="H172" s="18"/>
      <c r="I172" s="17"/>
      <c r="J172" s="17"/>
      <c r="M172" s="108"/>
      <c r="N172" s="190"/>
      <c r="O172" s="190"/>
      <c r="P172" s="191"/>
      <c r="Q172" s="192"/>
      <c r="R172" s="200" t="str">
        <f>IF(Countries!C171=$N$2,Countries!B171,"")</f>
        <v/>
      </c>
      <c r="S172" s="191"/>
      <c r="T172" s="108"/>
      <c r="U172" s="108"/>
      <c r="V172" s="108"/>
      <c r="W172" s="108"/>
      <c r="X172" s="108"/>
      <c r="Y172" s="108"/>
      <c r="Z172" s="108"/>
      <c r="AA172" s="108"/>
    </row>
    <row r="173" spans="4:27" s="16" customFormat="1" hidden="1" x14ac:dyDescent="0.2">
      <c r="D173" s="17"/>
      <c r="E173" s="17"/>
      <c r="F173" s="18"/>
      <c r="G173" s="18"/>
      <c r="H173" s="18"/>
      <c r="I173" s="17"/>
      <c r="J173" s="17"/>
      <c r="M173" s="108"/>
      <c r="N173" s="190"/>
      <c r="O173" s="190"/>
      <c r="P173" s="191"/>
      <c r="Q173" s="192"/>
      <c r="R173" s="200" t="str">
        <f>IF(Countries!C172=$N$2,Countries!B172,"")</f>
        <v/>
      </c>
      <c r="S173" s="191"/>
      <c r="T173" s="108"/>
      <c r="U173" s="108"/>
      <c r="V173" s="108"/>
      <c r="W173" s="108"/>
      <c r="X173" s="108"/>
      <c r="Y173" s="108"/>
      <c r="Z173" s="108"/>
      <c r="AA173" s="108"/>
    </row>
    <row r="174" spans="4:27" s="16" customFormat="1" hidden="1" x14ac:dyDescent="0.2">
      <c r="D174" s="17"/>
      <c r="E174" s="17"/>
      <c r="F174" s="18"/>
      <c r="G174" s="18"/>
      <c r="H174" s="18"/>
      <c r="I174" s="17"/>
      <c r="J174" s="17"/>
      <c r="M174" s="108"/>
      <c r="N174" s="190"/>
      <c r="O174" s="190"/>
      <c r="P174" s="191"/>
      <c r="Q174" s="192"/>
      <c r="R174" s="200" t="str">
        <f>IF(Countries!C173=$N$2,Countries!B173,"")</f>
        <v/>
      </c>
      <c r="S174" s="191"/>
      <c r="T174" s="108"/>
      <c r="U174" s="108"/>
      <c r="V174" s="108"/>
      <c r="W174" s="108"/>
      <c r="X174" s="108"/>
      <c r="Y174" s="108"/>
      <c r="Z174" s="108"/>
      <c r="AA174" s="108"/>
    </row>
    <row r="175" spans="4:27" s="16" customFormat="1" hidden="1" x14ac:dyDescent="0.2">
      <c r="D175" s="17"/>
      <c r="E175" s="17"/>
      <c r="F175" s="18"/>
      <c r="G175" s="18"/>
      <c r="H175" s="18"/>
      <c r="I175" s="17"/>
      <c r="J175" s="17"/>
      <c r="M175" s="108"/>
      <c r="N175" s="190"/>
      <c r="O175" s="190"/>
      <c r="P175" s="191"/>
      <c r="Q175" s="192"/>
      <c r="R175" s="200" t="str">
        <f>IF(Countries!C174=$N$2,Countries!B174,"")</f>
        <v/>
      </c>
      <c r="S175" s="191"/>
      <c r="T175" s="108"/>
      <c r="U175" s="108"/>
      <c r="V175" s="108"/>
      <c r="W175" s="108"/>
      <c r="X175" s="108"/>
      <c r="Y175" s="108"/>
      <c r="Z175" s="108"/>
      <c r="AA175" s="108"/>
    </row>
    <row r="176" spans="4:27" s="16" customFormat="1" hidden="1" x14ac:dyDescent="0.2">
      <c r="D176" s="17"/>
      <c r="E176" s="17"/>
      <c r="F176" s="18"/>
      <c r="G176" s="18"/>
      <c r="H176" s="18"/>
      <c r="I176" s="17"/>
      <c r="J176" s="17"/>
      <c r="M176" s="108"/>
      <c r="N176" s="190"/>
      <c r="O176" s="190"/>
      <c r="P176" s="191"/>
      <c r="Q176" s="192"/>
      <c r="R176" s="200" t="str">
        <f>IF(Countries!C175=$N$2,Countries!B175,"")</f>
        <v/>
      </c>
      <c r="S176" s="191"/>
      <c r="T176" s="108"/>
      <c r="U176" s="108"/>
      <c r="V176" s="108"/>
      <c r="W176" s="108"/>
      <c r="X176" s="108"/>
      <c r="Y176" s="108"/>
      <c r="Z176" s="108"/>
      <c r="AA176" s="108"/>
    </row>
    <row r="177" spans="4:27" s="16" customFormat="1" hidden="1" x14ac:dyDescent="0.2">
      <c r="D177" s="17"/>
      <c r="E177" s="17"/>
      <c r="F177" s="18"/>
      <c r="G177" s="18"/>
      <c r="H177" s="18"/>
      <c r="I177" s="17"/>
      <c r="J177" s="17"/>
      <c r="M177" s="108"/>
      <c r="N177" s="190"/>
      <c r="O177" s="190"/>
      <c r="P177" s="191"/>
      <c r="Q177" s="192"/>
      <c r="R177" s="200" t="str">
        <f>IF(Countries!C176=$N$2,Countries!B176,"")</f>
        <v/>
      </c>
      <c r="S177" s="191"/>
      <c r="T177" s="108"/>
      <c r="U177" s="108"/>
      <c r="V177" s="108"/>
      <c r="W177" s="108"/>
      <c r="X177" s="108"/>
      <c r="Y177" s="108"/>
      <c r="Z177" s="108"/>
      <c r="AA177" s="108"/>
    </row>
    <row r="178" spans="4:27" s="16" customFormat="1" hidden="1" x14ac:dyDescent="0.2">
      <c r="D178" s="17"/>
      <c r="E178" s="17"/>
      <c r="F178" s="18"/>
      <c r="G178" s="18"/>
      <c r="H178" s="18"/>
      <c r="I178" s="17"/>
      <c r="J178" s="17"/>
      <c r="M178" s="108"/>
      <c r="N178" s="190"/>
      <c r="O178" s="190"/>
      <c r="P178" s="191"/>
      <c r="Q178" s="192"/>
      <c r="R178" s="200" t="str">
        <f>IF(Countries!C177=$N$2,Countries!B177,"")</f>
        <v/>
      </c>
      <c r="S178" s="191"/>
      <c r="T178" s="108"/>
      <c r="U178" s="108"/>
      <c r="V178" s="108"/>
      <c r="W178" s="108"/>
      <c r="X178" s="108"/>
      <c r="Y178" s="108"/>
      <c r="Z178" s="108"/>
      <c r="AA178" s="108"/>
    </row>
    <row r="179" spans="4:27" s="16" customFormat="1" hidden="1" x14ac:dyDescent="0.2">
      <c r="D179" s="17"/>
      <c r="E179" s="17"/>
      <c r="F179" s="18"/>
      <c r="G179" s="18"/>
      <c r="H179" s="18"/>
      <c r="I179" s="17"/>
      <c r="J179" s="17"/>
      <c r="M179" s="108"/>
      <c r="N179" s="190"/>
      <c r="O179" s="190"/>
      <c r="P179" s="191"/>
      <c r="Q179" s="192"/>
      <c r="R179" s="200" t="str">
        <f>IF(Countries!C178=$N$2,Countries!B178,"")</f>
        <v/>
      </c>
      <c r="S179" s="191"/>
      <c r="T179" s="108"/>
      <c r="U179" s="108"/>
      <c r="V179" s="108"/>
      <c r="W179" s="108"/>
      <c r="X179" s="108"/>
      <c r="Y179" s="108"/>
      <c r="Z179" s="108"/>
      <c r="AA179" s="108"/>
    </row>
    <row r="180" spans="4:27" s="16" customFormat="1" hidden="1" x14ac:dyDescent="0.2">
      <c r="D180" s="17"/>
      <c r="E180" s="17"/>
      <c r="F180" s="18"/>
      <c r="G180" s="18"/>
      <c r="H180" s="18"/>
      <c r="I180" s="17"/>
      <c r="J180" s="17"/>
      <c r="M180" s="108"/>
      <c r="N180" s="190"/>
      <c r="O180" s="190"/>
      <c r="P180" s="191"/>
      <c r="Q180" s="192"/>
      <c r="R180" s="200" t="str">
        <f>IF(Countries!C179=$N$2,Countries!B179,"")</f>
        <v/>
      </c>
      <c r="S180" s="191"/>
      <c r="T180" s="108"/>
      <c r="U180" s="108"/>
      <c r="V180" s="108"/>
      <c r="W180" s="108"/>
      <c r="X180" s="108"/>
      <c r="Y180" s="108"/>
      <c r="Z180" s="108"/>
      <c r="AA180" s="108"/>
    </row>
    <row r="181" spans="4:27" s="16" customFormat="1" hidden="1" x14ac:dyDescent="0.2">
      <c r="D181" s="17"/>
      <c r="E181" s="17"/>
      <c r="F181" s="18"/>
      <c r="G181" s="18"/>
      <c r="H181" s="18"/>
      <c r="I181" s="17"/>
      <c r="J181" s="17"/>
      <c r="M181" s="108"/>
      <c r="N181" s="190"/>
      <c r="O181" s="190"/>
      <c r="P181" s="191"/>
      <c r="Q181" s="192"/>
      <c r="R181" s="200" t="str">
        <f>IF(Countries!C180=$N$2,Countries!B180,"")</f>
        <v/>
      </c>
      <c r="S181" s="191"/>
      <c r="T181" s="108"/>
      <c r="U181" s="108"/>
      <c r="V181" s="108"/>
      <c r="W181" s="108"/>
      <c r="X181" s="108"/>
      <c r="Y181" s="108"/>
      <c r="Z181" s="108"/>
      <c r="AA181" s="108"/>
    </row>
    <row r="182" spans="4:27" s="16" customFormat="1" hidden="1" x14ac:dyDescent="0.2">
      <c r="D182" s="17"/>
      <c r="E182" s="17"/>
      <c r="F182" s="18"/>
      <c r="G182" s="18"/>
      <c r="H182" s="18"/>
      <c r="I182" s="17"/>
      <c r="J182" s="17"/>
      <c r="M182" s="108"/>
      <c r="N182" s="190"/>
      <c r="O182" s="190"/>
      <c r="P182" s="191"/>
      <c r="Q182" s="192"/>
      <c r="R182" s="200" t="str">
        <f>IF(Countries!C181=$N$2,Countries!B181,"")</f>
        <v/>
      </c>
      <c r="S182" s="191"/>
      <c r="T182" s="108"/>
      <c r="U182" s="108"/>
      <c r="V182" s="108"/>
      <c r="W182" s="108"/>
      <c r="X182" s="108"/>
      <c r="Y182" s="108"/>
      <c r="Z182" s="108"/>
      <c r="AA182" s="108"/>
    </row>
    <row r="183" spans="4:27" s="16" customFormat="1" hidden="1" x14ac:dyDescent="0.2">
      <c r="D183" s="17"/>
      <c r="E183" s="17"/>
      <c r="F183" s="18"/>
      <c r="G183" s="18"/>
      <c r="H183" s="18"/>
      <c r="I183" s="17"/>
      <c r="J183" s="17"/>
      <c r="M183" s="108"/>
      <c r="N183" s="190"/>
      <c r="O183" s="190"/>
      <c r="P183" s="191"/>
      <c r="Q183" s="192"/>
      <c r="R183" s="200" t="str">
        <f>IF(Countries!C182=$N$2,Countries!B182,"")</f>
        <v/>
      </c>
      <c r="S183" s="191"/>
      <c r="T183" s="108"/>
      <c r="U183" s="108"/>
      <c r="V183" s="108"/>
      <c r="W183" s="108"/>
      <c r="X183" s="108"/>
      <c r="Y183" s="108"/>
      <c r="Z183" s="108"/>
      <c r="AA183" s="108"/>
    </row>
    <row r="184" spans="4:27" s="16" customFormat="1" hidden="1" x14ac:dyDescent="0.2">
      <c r="D184" s="17"/>
      <c r="E184" s="17"/>
      <c r="F184" s="18"/>
      <c r="G184" s="18"/>
      <c r="H184" s="18"/>
      <c r="I184" s="17"/>
      <c r="J184" s="17"/>
      <c r="M184" s="108"/>
      <c r="N184" s="190"/>
      <c r="O184" s="190"/>
      <c r="P184" s="191"/>
      <c r="Q184" s="192"/>
      <c r="R184" s="200" t="str">
        <f>IF(Countries!C183=$N$2,Countries!B183,"")</f>
        <v/>
      </c>
      <c r="S184" s="191"/>
      <c r="T184" s="108"/>
      <c r="U184" s="108"/>
      <c r="V184" s="108"/>
      <c r="W184" s="108"/>
      <c r="X184" s="108"/>
      <c r="Y184" s="108"/>
      <c r="Z184" s="108"/>
      <c r="AA184" s="108"/>
    </row>
    <row r="185" spans="4:27" s="16" customFormat="1" hidden="1" x14ac:dyDescent="0.2">
      <c r="D185" s="17"/>
      <c r="E185" s="17"/>
      <c r="F185" s="18"/>
      <c r="G185" s="18"/>
      <c r="H185" s="18"/>
      <c r="I185" s="17"/>
      <c r="J185" s="17"/>
      <c r="M185" s="108"/>
      <c r="N185" s="190"/>
      <c r="O185" s="190"/>
      <c r="P185" s="191"/>
      <c r="Q185" s="192"/>
      <c r="R185" s="200" t="str">
        <f>IF(Countries!C184=$N$2,Countries!B184,"")</f>
        <v/>
      </c>
      <c r="S185" s="191"/>
      <c r="T185" s="108"/>
      <c r="U185" s="108"/>
      <c r="V185" s="108"/>
      <c r="W185" s="108"/>
      <c r="X185" s="108"/>
      <c r="Y185" s="108"/>
      <c r="Z185" s="108"/>
      <c r="AA185" s="108"/>
    </row>
    <row r="186" spans="4:27" s="16" customFormat="1" hidden="1" x14ac:dyDescent="0.2">
      <c r="D186" s="17"/>
      <c r="E186" s="17"/>
      <c r="F186" s="18"/>
      <c r="G186" s="18"/>
      <c r="H186" s="18"/>
      <c r="I186" s="17"/>
      <c r="J186" s="17"/>
      <c r="M186" s="108"/>
      <c r="N186" s="190"/>
      <c r="O186" s="190"/>
      <c r="P186" s="191"/>
      <c r="Q186" s="192"/>
      <c r="R186" s="200" t="str">
        <f>IF(Countries!C185=$N$2,Countries!B185,"")</f>
        <v/>
      </c>
      <c r="S186" s="191"/>
      <c r="T186" s="108"/>
      <c r="U186" s="108"/>
      <c r="V186" s="108"/>
      <c r="W186" s="108"/>
      <c r="X186" s="108"/>
      <c r="Y186" s="108"/>
      <c r="Z186" s="108"/>
      <c r="AA186" s="108"/>
    </row>
    <row r="187" spans="4:27" s="16" customFormat="1" hidden="1" x14ac:dyDescent="0.2">
      <c r="D187" s="17"/>
      <c r="E187" s="17"/>
      <c r="F187" s="18"/>
      <c r="G187" s="18"/>
      <c r="H187" s="18"/>
      <c r="I187" s="17"/>
      <c r="J187" s="17"/>
      <c r="M187" s="108"/>
      <c r="N187" s="190"/>
      <c r="O187" s="190"/>
      <c r="P187" s="191"/>
      <c r="Q187" s="192"/>
      <c r="R187" s="200" t="str">
        <f>IF(Countries!C186=$N$2,Countries!B186,"")</f>
        <v/>
      </c>
      <c r="S187" s="191"/>
      <c r="T187" s="108"/>
      <c r="U187" s="108"/>
      <c r="V187" s="108"/>
      <c r="W187" s="108"/>
      <c r="X187" s="108"/>
      <c r="Y187" s="108"/>
      <c r="Z187" s="108"/>
      <c r="AA187" s="108"/>
    </row>
    <row r="188" spans="4:27" s="16" customFormat="1" hidden="1" x14ac:dyDescent="0.2">
      <c r="D188" s="17"/>
      <c r="E188" s="17"/>
      <c r="F188" s="18"/>
      <c r="G188" s="18"/>
      <c r="H188" s="18"/>
      <c r="I188" s="17"/>
      <c r="J188" s="17"/>
      <c r="M188" s="108"/>
      <c r="N188" s="190"/>
      <c r="O188" s="190"/>
      <c r="P188" s="191"/>
      <c r="Q188" s="192"/>
      <c r="R188" s="200" t="str">
        <f>IF(Countries!C187=$N$2,Countries!B187,"")</f>
        <v/>
      </c>
      <c r="S188" s="191"/>
      <c r="T188" s="108"/>
      <c r="U188" s="108"/>
      <c r="V188" s="108"/>
      <c r="W188" s="108"/>
      <c r="X188" s="108"/>
      <c r="Y188" s="108"/>
      <c r="Z188" s="108"/>
      <c r="AA188" s="108"/>
    </row>
    <row r="189" spans="4:27" s="16" customFormat="1" hidden="1" x14ac:dyDescent="0.2">
      <c r="D189" s="17"/>
      <c r="E189" s="17"/>
      <c r="F189" s="18"/>
      <c r="G189" s="18"/>
      <c r="H189" s="18"/>
      <c r="I189" s="17"/>
      <c r="J189" s="17"/>
      <c r="M189" s="108"/>
      <c r="N189" s="190"/>
      <c r="O189" s="190"/>
      <c r="P189" s="191"/>
      <c r="Q189" s="192"/>
      <c r="R189" s="200" t="str">
        <f>IF(Countries!C188=$N$2,Countries!B188,"")</f>
        <v/>
      </c>
      <c r="S189" s="191"/>
      <c r="T189" s="108"/>
      <c r="U189" s="108"/>
      <c r="V189" s="108"/>
      <c r="W189" s="108"/>
      <c r="X189" s="108"/>
      <c r="Y189" s="108"/>
      <c r="Z189" s="108"/>
      <c r="AA189" s="108"/>
    </row>
    <row r="190" spans="4:27" s="16" customFormat="1" hidden="1" x14ac:dyDescent="0.2">
      <c r="D190" s="17"/>
      <c r="E190" s="17"/>
      <c r="F190" s="18"/>
      <c r="G190" s="18"/>
      <c r="H190" s="18"/>
      <c r="I190" s="17"/>
      <c r="J190" s="17"/>
      <c r="M190" s="108"/>
      <c r="N190" s="190"/>
      <c r="O190" s="190"/>
      <c r="P190" s="191"/>
      <c r="Q190" s="192"/>
      <c r="R190" s="200" t="str">
        <f>IF(Countries!C189=$N$2,Countries!B189,"")</f>
        <v/>
      </c>
      <c r="S190" s="191"/>
      <c r="T190" s="108"/>
      <c r="U190" s="108"/>
      <c r="V190" s="108"/>
      <c r="W190" s="108"/>
      <c r="X190" s="108"/>
      <c r="Y190" s="108"/>
      <c r="Z190" s="108"/>
      <c r="AA190" s="108"/>
    </row>
    <row r="191" spans="4:27" s="16" customFormat="1" hidden="1" x14ac:dyDescent="0.2">
      <c r="D191" s="17"/>
      <c r="E191" s="17"/>
      <c r="F191" s="18"/>
      <c r="G191" s="18"/>
      <c r="H191" s="18"/>
      <c r="I191" s="17"/>
      <c r="J191" s="17"/>
      <c r="M191" s="108"/>
      <c r="N191" s="190"/>
      <c r="O191" s="190"/>
      <c r="P191" s="191"/>
      <c r="Q191" s="192"/>
      <c r="R191" s="200" t="str">
        <f>IF(Countries!C190=$N$2,Countries!B190,"")</f>
        <v/>
      </c>
      <c r="S191" s="191"/>
      <c r="T191" s="108"/>
      <c r="U191" s="108"/>
      <c r="V191" s="108"/>
      <c r="W191" s="108"/>
      <c r="X191" s="108"/>
      <c r="Y191" s="108"/>
      <c r="Z191" s="108"/>
      <c r="AA191" s="108"/>
    </row>
    <row r="192" spans="4:27" s="16" customFormat="1" hidden="1" x14ac:dyDescent="0.2">
      <c r="D192" s="17"/>
      <c r="E192" s="17"/>
      <c r="F192" s="18"/>
      <c r="G192" s="18"/>
      <c r="H192" s="18"/>
      <c r="I192" s="17"/>
      <c r="J192" s="17"/>
      <c r="M192" s="108"/>
      <c r="N192" s="190"/>
      <c r="O192" s="190"/>
      <c r="P192" s="191"/>
      <c r="Q192" s="192"/>
      <c r="R192" s="200" t="str">
        <f>IF(Countries!C191=$N$2,Countries!B191,"")</f>
        <v/>
      </c>
      <c r="S192" s="191"/>
      <c r="T192" s="108"/>
      <c r="U192" s="108"/>
      <c r="V192" s="108"/>
      <c r="W192" s="108"/>
      <c r="X192" s="108"/>
      <c r="Y192" s="108"/>
      <c r="Z192" s="108"/>
      <c r="AA192" s="108"/>
    </row>
    <row r="193" spans="4:27" s="16" customFormat="1" hidden="1" x14ac:dyDescent="0.2">
      <c r="D193" s="17"/>
      <c r="E193" s="17"/>
      <c r="F193" s="18"/>
      <c r="G193" s="18"/>
      <c r="H193" s="18"/>
      <c r="I193" s="17"/>
      <c r="J193" s="17"/>
      <c r="M193" s="108"/>
      <c r="N193" s="190"/>
      <c r="O193" s="190"/>
      <c r="P193" s="191"/>
      <c r="Q193" s="192"/>
      <c r="R193" s="200" t="str">
        <f>IF(Countries!C192=$N$2,Countries!B192,"")</f>
        <v/>
      </c>
      <c r="S193" s="191"/>
      <c r="T193" s="108"/>
      <c r="U193" s="108"/>
      <c r="V193" s="108"/>
      <c r="W193" s="108"/>
      <c r="X193" s="108"/>
      <c r="Y193" s="108"/>
      <c r="Z193" s="108"/>
      <c r="AA193" s="108"/>
    </row>
    <row r="194" spans="4:27" s="16" customFormat="1" hidden="1" x14ac:dyDescent="0.2">
      <c r="D194" s="17"/>
      <c r="E194" s="17"/>
      <c r="F194" s="18"/>
      <c r="G194" s="18"/>
      <c r="H194" s="18"/>
      <c r="I194" s="17"/>
      <c r="J194" s="17"/>
      <c r="M194" s="108"/>
      <c r="N194" s="190"/>
      <c r="O194" s="190"/>
      <c r="P194" s="191"/>
      <c r="Q194" s="192"/>
      <c r="R194" s="200" t="str">
        <f>IF(Countries!C193=$N$2,Countries!B193,"")</f>
        <v/>
      </c>
      <c r="S194" s="191"/>
      <c r="T194" s="108"/>
      <c r="U194" s="108"/>
      <c r="V194" s="108"/>
      <c r="W194" s="108"/>
      <c r="X194" s="108"/>
      <c r="Y194" s="108"/>
      <c r="Z194" s="108"/>
      <c r="AA194" s="108"/>
    </row>
    <row r="195" spans="4:27" s="16" customFormat="1" hidden="1" x14ac:dyDescent="0.2">
      <c r="D195" s="17"/>
      <c r="E195" s="17"/>
      <c r="F195" s="18"/>
      <c r="G195" s="18"/>
      <c r="H195" s="18"/>
      <c r="I195" s="17"/>
      <c r="J195" s="17"/>
      <c r="M195" s="108"/>
      <c r="N195" s="190"/>
      <c r="O195" s="190"/>
      <c r="P195" s="191"/>
      <c r="Q195" s="192"/>
      <c r="R195" s="200" t="str">
        <f>IF(Countries!C194=$N$2,Countries!B194,"")</f>
        <v/>
      </c>
      <c r="S195" s="191"/>
      <c r="T195" s="108"/>
      <c r="U195" s="108"/>
      <c r="V195" s="108"/>
      <c r="W195" s="108"/>
      <c r="X195" s="108"/>
      <c r="Y195" s="108"/>
      <c r="Z195" s="108"/>
      <c r="AA195" s="108"/>
    </row>
    <row r="196" spans="4:27" s="16" customFormat="1" hidden="1" x14ac:dyDescent="0.2">
      <c r="D196" s="17"/>
      <c r="E196" s="17"/>
      <c r="F196" s="18"/>
      <c r="G196" s="18"/>
      <c r="H196" s="18"/>
      <c r="I196" s="17"/>
      <c r="J196" s="17"/>
      <c r="M196" s="108"/>
      <c r="N196" s="190"/>
      <c r="O196" s="190"/>
      <c r="P196" s="191"/>
      <c r="Q196" s="192"/>
      <c r="R196" s="200" t="str">
        <f>IF(Countries!C195=$N$2,Countries!B195,"")</f>
        <v/>
      </c>
      <c r="S196" s="191"/>
      <c r="T196" s="108"/>
      <c r="U196" s="108"/>
      <c r="V196" s="108"/>
      <c r="W196" s="108"/>
      <c r="X196" s="108"/>
      <c r="Y196" s="108"/>
      <c r="Z196" s="108"/>
      <c r="AA196" s="108"/>
    </row>
    <row r="197" spans="4:27" s="16" customFormat="1" hidden="1" x14ac:dyDescent="0.2">
      <c r="D197" s="17"/>
      <c r="E197" s="17"/>
      <c r="F197" s="18"/>
      <c r="G197" s="18"/>
      <c r="H197" s="18"/>
      <c r="I197" s="17"/>
      <c r="J197" s="17"/>
      <c r="M197" s="108"/>
      <c r="N197" s="190"/>
      <c r="O197" s="190"/>
      <c r="P197" s="191"/>
      <c r="Q197" s="192"/>
      <c r="R197" s="200" t="str">
        <f>IF(Countries!C196=$N$2,Countries!B196,"")</f>
        <v/>
      </c>
      <c r="S197" s="191"/>
      <c r="T197" s="108"/>
      <c r="U197" s="108"/>
      <c r="V197" s="108"/>
      <c r="W197" s="108"/>
      <c r="X197" s="108"/>
      <c r="Y197" s="108"/>
      <c r="Z197" s="108"/>
      <c r="AA197" s="108"/>
    </row>
    <row r="198" spans="4:27" s="16" customFormat="1" hidden="1" x14ac:dyDescent="0.2">
      <c r="D198" s="17"/>
      <c r="E198" s="17"/>
      <c r="F198" s="18"/>
      <c r="G198" s="18"/>
      <c r="H198" s="18"/>
      <c r="I198" s="17"/>
      <c r="J198" s="17"/>
      <c r="M198" s="108"/>
      <c r="N198" s="190"/>
      <c r="O198" s="190"/>
      <c r="P198" s="191"/>
      <c r="Q198" s="192"/>
      <c r="R198" s="200" t="str">
        <f>IF(Countries!C197=$N$2,Countries!B197,"")</f>
        <v/>
      </c>
      <c r="S198" s="191"/>
      <c r="T198" s="108"/>
      <c r="U198" s="108"/>
      <c r="V198" s="108"/>
      <c r="W198" s="108"/>
      <c r="X198" s="108"/>
      <c r="Y198" s="108"/>
      <c r="Z198" s="108"/>
      <c r="AA198" s="108"/>
    </row>
    <row r="199" spans="4:27" s="16" customFormat="1" hidden="1" x14ac:dyDescent="0.2">
      <c r="D199" s="17"/>
      <c r="E199" s="17"/>
      <c r="F199" s="18"/>
      <c r="G199" s="18"/>
      <c r="H199" s="18"/>
      <c r="I199" s="17"/>
      <c r="J199" s="17"/>
      <c r="M199" s="108"/>
      <c r="N199" s="190"/>
      <c r="O199" s="190"/>
      <c r="P199" s="191"/>
      <c r="Q199" s="192"/>
      <c r="R199" s="200" t="str">
        <f>IF(Countries!C198=$N$2,Countries!B198,"")</f>
        <v/>
      </c>
      <c r="S199" s="191"/>
      <c r="T199" s="108"/>
      <c r="U199" s="108"/>
      <c r="V199" s="108"/>
      <c r="W199" s="108"/>
      <c r="X199" s="108"/>
      <c r="Y199" s="108"/>
      <c r="Z199" s="108"/>
      <c r="AA199" s="108"/>
    </row>
    <row r="200" spans="4:27" s="16" customFormat="1" hidden="1" x14ac:dyDescent="0.2">
      <c r="D200" s="17"/>
      <c r="E200" s="17"/>
      <c r="F200" s="18"/>
      <c r="G200" s="18"/>
      <c r="H200" s="18"/>
      <c r="I200" s="17"/>
      <c r="J200" s="17"/>
      <c r="M200" s="108"/>
      <c r="N200" s="190"/>
      <c r="O200" s="190"/>
      <c r="P200" s="191"/>
      <c r="Q200" s="192"/>
      <c r="R200" s="200" t="str">
        <f>IF(Countries!C199=$N$2,Countries!B199,"")</f>
        <v/>
      </c>
      <c r="S200" s="191"/>
      <c r="T200" s="108"/>
      <c r="U200" s="108"/>
      <c r="V200" s="108"/>
      <c r="W200" s="108"/>
      <c r="X200" s="108"/>
      <c r="Y200" s="108"/>
      <c r="Z200" s="108"/>
      <c r="AA200" s="108"/>
    </row>
    <row r="201" spans="4:27" s="16" customFormat="1" hidden="1" x14ac:dyDescent="0.2">
      <c r="D201" s="17"/>
      <c r="E201" s="17"/>
      <c r="F201" s="18"/>
      <c r="G201" s="18"/>
      <c r="H201" s="18"/>
      <c r="I201" s="17"/>
      <c r="J201" s="17"/>
      <c r="M201" s="108"/>
      <c r="N201" s="190"/>
      <c r="O201" s="190"/>
      <c r="P201" s="191"/>
      <c r="Q201" s="192"/>
      <c r="R201" s="200" t="str">
        <f>IF(Countries!C200=$N$2,Countries!B200,"")</f>
        <v/>
      </c>
      <c r="S201" s="191"/>
      <c r="T201" s="108"/>
      <c r="U201" s="108"/>
      <c r="V201" s="108"/>
      <c r="W201" s="108"/>
      <c r="X201" s="108"/>
      <c r="Y201" s="108"/>
      <c r="Z201" s="108"/>
      <c r="AA201" s="108"/>
    </row>
    <row r="202" spans="4:27" s="16" customFormat="1" hidden="1" x14ac:dyDescent="0.2">
      <c r="D202" s="17"/>
      <c r="E202" s="17"/>
      <c r="F202" s="18"/>
      <c r="G202" s="18"/>
      <c r="H202" s="18"/>
      <c r="I202" s="17"/>
      <c r="J202" s="17"/>
      <c r="M202" s="108"/>
      <c r="N202" s="190"/>
      <c r="O202" s="190"/>
      <c r="P202" s="191"/>
      <c r="Q202" s="192"/>
      <c r="R202" s="200" t="str">
        <f>IF(Countries!C201=$N$2,Countries!B201,"")</f>
        <v/>
      </c>
      <c r="S202" s="191"/>
      <c r="T202" s="108"/>
      <c r="U202" s="108"/>
      <c r="V202" s="108"/>
      <c r="W202" s="108"/>
      <c r="X202" s="108"/>
      <c r="Y202" s="108"/>
      <c r="Z202" s="108"/>
      <c r="AA202" s="108"/>
    </row>
    <row r="203" spans="4:27" s="16" customFormat="1" hidden="1" x14ac:dyDescent="0.2">
      <c r="D203" s="17"/>
      <c r="E203" s="17"/>
      <c r="F203" s="18"/>
      <c r="G203" s="18"/>
      <c r="H203" s="18"/>
      <c r="I203" s="17"/>
      <c r="J203" s="17"/>
      <c r="M203" s="108"/>
      <c r="N203" s="190"/>
      <c r="O203" s="190"/>
      <c r="P203" s="191"/>
      <c r="Q203" s="192"/>
      <c r="R203" s="200" t="str">
        <f>IF(Countries!C202=$N$2,Countries!B202,"")</f>
        <v/>
      </c>
      <c r="S203" s="191"/>
      <c r="T203" s="108"/>
      <c r="U203" s="108"/>
      <c r="V203" s="108"/>
      <c r="W203" s="108"/>
      <c r="X203" s="108"/>
      <c r="Y203" s="108"/>
      <c r="Z203" s="108"/>
      <c r="AA203" s="108"/>
    </row>
    <row r="204" spans="4:27" s="16" customFormat="1" hidden="1" x14ac:dyDescent="0.2">
      <c r="D204" s="17"/>
      <c r="E204" s="17"/>
      <c r="F204" s="18"/>
      <c r="G204" s="18"/>
      <c r="H204" s="18"/>
      <c r="I204" s="17"/>
      <c r="J204" s="17"/>
      <c r="M204" s="108"/>
      <c r="N204" s="190"/>
      <c r="O204" s="190"/>
      <c r="P204" s="191"/>
      <c r="Q204" s="192"/>
      <c r="R204" s="200" t="str">
        <f>IF(Countries!C203=$N$2,Countries!B203,"")</f>
        <v/>
      </c>
      <c r="S204" s="191"/>
      <c r="T204" s="108"/>
      <c r="U204" s="108"/>
      <c r="V204" s="108"/>
      <c r="W204" s="108"/>
      <c r="X204" s="108"/>
      <c r="Y204" s="108"/>
      <c r="Z204" s="108"/>
      <c r="AA204" s="108"/>
    </row>
    <row r="205" spans="4:27" s="16" customFormat="1" hidden="1" x14ac:dyDescent="0.2">
      <c r="D205" s="17"/>
      <c r="E205" s="17"/>
      <c r="F205" s="18"/>
      <c r="G205" s="18"/>
      <c r="H205" s="18"/>
      <c r="I205" s="17"/>
      <c r="J205" s="17"/>
      <c r="M205" s="108"/>
      <c r="N205" s="190"/>
      <c r="O205" s="190"/>
      <c r="P205" s="191"/>
      <c r="Q205" s="192"/>
      <c r="R205" s="200" t="str">
        <f>IF(Countries!C204=$N$2,Countries!B204,"")</f>
        <v/>
      </c>
      <c r="S205" s="191"/>
      <c r="T205" s="108"/>
      <c r="U205" s="108"/>
      <c r="V205" s="108"/>
      <c r="W205" s="108"/>
      <c r="X205" s="108"/>
      <c r="Y205" s="108"/>
      <c r="Z205" s="108"/>
      <c r="AA205" s="108"/>
    </row>
    <row r="206" spans="4:27" s="16" customFormat="1" hidden="1" x14ac:dyDescent="0.2">
      <c r="D206" s="17"/>
      <c r="E206" s="17"/>
      <c r="F206" s="18"/>
      <c r="G206" s="18"/>
      <c r="H206" s="18"/>
      <c r="I206" s="17"/>
      <c r="J206" s="17"/>
      <c r="M206" s="108"/>
      <c r="N206" s="190"/>
      <c r="O206" s="190"/>
      <c r="P206" s="191"/>
      <c r="Q206" s="192"/>
      <c r="R206" s="200" t="str">
        <f>IF(Countries!C205=$N$2,Countries!B205,"")</f>
        <v/>
      </c>
      <c r="S206" s="191"/>
      <c r="T206" s="108"/>
      <c r="U206" s="108"/>
      <c r="V206" s="108"/>
      <c r="W206" s="108"/>
      <c r="X206" s="108"/>
      <c r="Y206" s="108"/>
      <c r="Z206" s="108"/>
      <c r="AA206" s="108"/>
    </row>
    <row r="207" spans="4:27" s="16" customFormat="1" hidden="1" x14ac:dyDescent="0.2">
      <c r="D207" s="17"/>
      <c r="E207" s="17"/>
      <c r="F207" s="18"/>
      <c r="G207" s="18"/>
      <c r="H207" s="18"/>
      <c r="I207" s="17"/>
      <c r="J207" s="17"/>
      <c r="M207" s="108"/>
      <c r="N207" s="190"/>
      <c r="O207" s="190"/>
      <c r="P207" s="191"/>
      <c r="Q207" s="192"/>
      <c r="R207" s="200"/>
      <c r="S207" s="191"/>
      <c r="T207" s="108"/>
      <c r="U207" s="108"/>
      <c r="V207" s="108"/>
      <c r="W207" s="108"/>
      <c r="X207" s="108"/>
      <c r="Y207" s="108"/>
      <c r="Z207" s="108"/>
      <c r="AA207" s="108"/>
    </row>
    <row r="208" spans="4:27" s="16" customFormat="1" hidden="1" x14ac:dyDescent="0.2">
      <c r="D208" s="17"/>
      <c r="E208" s="17"/>
      <c r="F208" s="18"/>
      <c r="G208" s="18"/>
      <c r="H208" s="18"/>
      <c r="I208" s="17"/>
      <c r="J208" s="17"/>
      <c r="M208" s="108"/>
      <c r="N208" s="190"/>
      <c r="O208" s="190"/>
      <c r="P208" s="191"/>
      <c r="Q208" s="192"/>
      <c r="R208" s="200"/>
      <c r="S208" s="191"/>
      <c r="T208" s="108"/>
      <c r="U208" s="108"/>
      <c r="V208" s="108"/>
      <c r="W208" s="108"/>
      <c r="X208" s="108"/>
      <c r="Y208" s="108"/>
      <c r="Z208" s="108"/>
      <c r="AA208" s="108"/>
    </row>
    <row r="209" spans="4:27" s="16" customFormat="1" hidden="1" x14ac:dyDescent="0.2">
      <c r="D209" s="17"/>
      <c r="E209" s="17"/>
      <c r="F209" s="18"/>
      <c r="G209" s="18"/>
      <c r="H209" s="18"/>
      <c r="I209" s="17"/>
      <c r="J209" s="17"/>
      <c r="M209" s="108"/>
      <c r="N209" s="190"/>
      <c r="O209" s="190"/>
      <c r="P209" s="191"/>
      <c r="Q209" s="192"/>
      <c r="R209" s="200"/>
      <c r="S209" s="191"/>
      <c r="T209" s="108"/>
      <c r="U209" s="108"/>
      <c r="V209" s="108"/>
      <c r="W209" s="108"/>
      <c r="X209" s="108"/>
      <c r="Y209" s="108"/>
      <c r="Z209" s="108"/>
      <c r="AA209" s="108"/>
    </row>
    <row r="210" spans="4:27" s="16" customFormat="1" hidden="1" x14ac:dyDescent="0.2">
      <c r="D210" s="17"/>
      <c r="E210" s="17"/>
      <c r="F210" s="18"/>
      <c r="G210" s="18"/>
      <c r="H210" s="18"/>
      <c r="I210" s="17"/>
      <c r="J210" s="17"/>
      <c r="M210" s="108"/>
      <c r="N210" s="190"/>
      <c r="O210" s="190"/>
      <c r="P210" s="191"/>
      <c r="Q210" s="192"/>
      <c r="R210" s="200"/>
      <c r="S210" s="191"/>
      <c r="T210" s="108"/>
      <c r="U210" s="108"/>
      <c r="V210" s="108"/>
      <c r="W210" s="108"/>
      <c r="X210" s="108"/>
      <c r="Y210" s="108"/>
      <c r="Z210" s="108"/>
      <c r="AA210" s="108"/>
    </row>
    <row r="211" spans="4:27" s="16" customFormat="1" hidden="1" x14ac:dyDescent="0.2">
      <c r="D211" s="17"/>
      <c r="E211" s="17"/>
      <c r="F211" s="18"/>
      <c r="G211" s="18"/>
      <c r="H211" s="18"/>
      <c r="I211" s="17"/>
      <c r="J211" s="17"/>
      <c r="M211" s="108"/>
      <c r="N211" s="190"/>
      <c r="O211" s="190"/>
      <c r="P211" s="191"/>
      <c r="Q211" s="192"/>
      <c r="R211" s="200"/>
      <c r="S211" s="191"/>
      <c r="T211" s="108"/>
      <c r="U211" s="108"/>
      <c r="V211" s="108"/>
      <c r="W211" s="108"/>
      <c r="X211" s="108"/>
      <c r="Y211" s="108"/>
      <c r="Z211" s="108"/>
      <c r="AA211" s="108"/>
    </row>
    <row r="212" spans="4:27" s="16" customFormat="1" hidden="1" x14ac:dyDescent="0.2">
      <c r="D212" s="17"/>
      <c r="E212" s="17"/>
      <c r="F212" s="18"/>
      <c r="G212" s="18"/>
      <c r="H212" s="18"/>
      <c r="I212" s="17"/>
      <c r="J212" s="17"/>
      <c r="M212" s="108"/>
      <c r="N212" s="190"/>
      <c r="O212" s="190"/>
      <c r="P212" s="191"/>
      <c r="Q212" s="192"/>
      <c r="R212" s="200"/>
      <c r="S212" s="191"/>
      <c r="T212" s="108"/>
      <c r="U212" s="108"/>
      <c r="V212" s="108"/>
      <c r="W212" s="108"/>
      <c r="X212" s="108"/>
      <c r="Y212" s="108"/>
      <c r="Z212" s="108"/>
      <c r="AA212" s="108"/>
    </row>
    <row r="213" spans="4:27" s="16" customFormat="1" hidden="1" x14ac:dyDescent="0.2">
      <c r="D213" s="17"/>
      <c r="E213" s="17"/>
      <c r="F213" s="18"/>
      <c r="G213" s="18"/>
      <c r="H213" s="18"/>
      <c r="I213" s="17"/>
      <c r="J213" s="17"/>
      <c r="M213" s="108"/>
      <c r="N213" s="190"/>
      <c r="O213" s="190"/>
      <c r="P213" s="191"/>
      <c r="Q213" s="192"/>
      <c r="R213" s="200"/>
      <c r="S213" s="191"/>
      <c r="T213" s="108"/>
      <c r="U213" s="108"/>
      <c r="V213" s="108"/>
      <c r="W213" s="108"/>
      <c r="X213" s="108"/>
      <c r="Y213" s="108"/>
      <c r="Z213" s="108"/>
      <c r="AA213" s="108"/>
    </row>
    <row r="214" spans="4:27" s="16" customFormat="1" hidden="1" x14ac:dyDescent="0.2">
      <c r="D214" s="17"/>
      <c r="E214" s="17"/>
      <c r="F214" s="18"/>
      <c r="G214" s="18"/>
      <c r="H214" s="18"/>
      <c r="I214" s="17"/>
      <c r="J214" s="17"/>
      <c r="M214" s="108"/>
      <c r="N214" s="190"/>
      <c r="O214" s="190"/>
      <c r="P214" s="191"/>
      <c r="Q214" s="192"/>
      <c r="R214" s="200"/>
      <c r="S214" s="191"/>
      <c r="T214" s="108"/>
      <c r="U214" s="108"/>
      <c r="V214" s="108"/>
      <c r="W214" s="108"/>
      <c r="X214" s="108"/>
      <c r="Y214" s="108"/>
      <c r="Z214" s="108"/>
      <c r="AA214" s="108"/>
    </row>
    <row r="215" spans="4:27" s="16" customFormat="1" hidden="1" x14ac:dyDescent="0.2">
      <c r="D215" s="17"/>
      <c r="E215" s="17"/>
      <c r="F215" s="18"/>
      <c r="G215" s="18"/>
      <c r="H215" s="18"/>
      <c r="I215" s="17"/>
      <c r="J215" s="17"/>
      <c r="M215" s="108"/>
      <c r="N215" s="190"/>
      <c r="O215" s="190"/>
      <c r="P215" s="191"/>
      <c r="Q215" s="192"/>
      <c r="R215" s="200"/>
      <c r="S215" s="191"/>
      <c r="T215" s="108"/>
      <c r="U215" s="108"/>
      <c r="V215" s="108"/>
      <c r="W215" s="108"/>
      <c r="X215" s="108"/>
      <c r="Y215" s="108"/>
      <c r="Z215" s="108"/>
      <c r="AA215" s="108"/>
    </row>
    <row r="216" spans="4:27" s="16" customFormat="1" hidden="1" x14ac:dyDescent="0.2">
      <c r="D216" s="17"/>
      <c r="E216" s="17"/>
      <c r="F216" s="18"/>
      <c r="G216" s="18"/>
      <c r="H216" s="18"/>
      <c r="I216" s="17"/>
      <c r="J216" s="17"/>
      <c r="M216" s="108"/>
      <c r="N216" s="190"/>
      <c r="O216" s="190"/>
      <c r="P216" s="191"/>
      <c r="Q216" s="192"/>
      <c r="R216" s="200"/>
      <c r="S216" s="191"/>
      <c r="T216" s="108"/>
      <c r="U216" s="108"/>
      <c r="V216" s="108"/>
      <c r="W216" s="108"/>
      <c r="X216" s="108"/>
      <c r="Y216" s="108"/>
      <c r="Z216" s="108"/>
      <c r="AA216" s="108"/>
    </row>
    <row r="217" spans="4:27" s="16" customFormat="1" hidden="1" x14ac:dyDescent="0.2">
      <c r="D217" s="17"/>
      <c r="E217" s="17"/>
      <c r="F217" s="18"/>
      <c r="G217" s="18"/>
      <c r="H217" s="18"/>
      <c r="I217" s="17"/>
      <c r="J217" s="17"/>
      <c r="M217" s="108"/>
      <c r="N217" s="190"/>
      <c r="O217" s="190"/>
      <c r="P217" s="191"/>
      <c r="Q217" s="192"/>
      <c r="R217" s="200"/>
      <c r="S217" s="191"/>
      <c r="T217" s="108"/>
      <c r="U217" s="108"/>
      <c r="V217" s="108"/>
      <c r="W217" s="108"/>
      <c r="X217" s="108"/>
      <c r="Y217" s="108"/>
      <c r="Z217" s="108"/>
      <c r="AA217" s="108"/>
    </row>
    <row r="218" spans="4:27" s="16" customFormat="1" hidden="1" x14ac:dyDescent="0.2">
      <c r="D218" s="17"/>
      <c r="E218" s="17"/>
      <c r="F218" s="18"/>
      <c r="G218" s="18"/>
      <c r="H218" s="18"/>
      <c r="I218" s="17"/>
      <c r="J218" s="17"/>
      <c r="M218" s="108"/>
      <c r="N218" s="190"/>
      <c r="O218" s="190"/>
      <c r="P218" s="191"/>
      <c r="Q218" s="192"/>
      <c r="R218" s="200"/>
      <c r="S218" s="191"/>
      <c r="T218" s="108"/>
      <c r="U218" s="108"/>
      <c r="V218" s="108"/>
      <c r="W218" s="108"/>
      <c r="X218" s="108"/>
      <c r="Y218" s="108"/>
      <c r="Z218" s="108"/>
      <c r="AA218" s="108"/>
    </row>
    <row r="219" spans="4:27" s="16" customFormat="1" hidden="1" x14ac:dyDescent="0.2">
      <c r="D219" s="17"/>
      <c r="E219" s="17"/>
      <c r="F219" s="18"/>
      <c r="G219" s="18"/>
      <c r="H219" s="18"/>
      <c r="I219" s="17"/>
      <c r="J219" s="17"/>
      <c r="M219" s="108"/>
      <c r="N219" s="190"/>
      <c r="O219" s="190"/>
      <c r="P219" s="191"/>
      <c r="Q219" s="192"/>
      <c r="R219" s="200"/>
      <c r="S219" s="191"/>
      <c r="T219" s="108"/>
      <c r="U219" s="108"/>
      <c r="V219" s="108"/>
      <c r="W219" s="108"/>
      <c r="X219" s="108"/>
      <c r="Y219" s="108"/>
      <c r="Z219" s="108"/>
      <c r="AA219" s="108"/>
    </row>
    <row r="220" spans="4:27" s="16" customFormat="1" hidden="1" x14ac:dyDescent="0.2">
      <c r="D220" s="17"/>
      <c r="E220" s="17"/>
      <c r="F220" s="18"/>
      <c r="G220" s="18"/>
      <c r="H220" s="18"/>
      <c r="I220" s="17"/>
      <c r="J220" s="17"/>
      <c r="M220" s="108"/>
      <c r="N220" s="190"/>
      <c r="O220" s="190"/>
      <c r="P220" s="191"/>
      <c r="Q220" s="192"/>
      <c r="R220" s="200"/>
      <c r="S220" s="191"/>
      <c r="T220" s="108"/>
      <c r="U220" s="108"/>
      <c r="V220" s="108"/>
      <c r="W220" s="108"/>
      <c r="X220" s="108"/>
      <c r="Y220" s="108"/>
      <c r="Z220" s="108"/>
      <c r="AA220" s="108"/>
    </row>
    <row r="221" spans="4:27" s="16" customFormat="1" hidden="1" x14ac:dyDescent="0.2">
      <c r="D221" s="17"/>
      <c r="E221" s="17"/>
      <c r="F221" s="18"/>
      <c r="G221" s="18"/>
      <c r="H221" s="18"/>
      <c r="I221" s="17"/>
      <c r="J221" s="17"/>
      <c r="M221" s="108"/>
      <c r="N221" s="190"/>
      <c r="O221" s="190"/>
      <c r="P221" s="191"/>
      <c r="Q221" s="192"/>
      <c r="R221" s="200"/>
      <c r="S221" s="191"/>
      <c r="T221" s="108"/>
      <c r="U221" s="108"/>
      <c r="V221" s="108"/>
      <c r="W221" s="108"/>
      <c r="X221" s="108"/>
      <c r="Y221" s="108"/>
      <c r="Z221" s="108"/>
      <c r="AA221" s="108"/>
    </row>
    <row r="222" spans="4:27" s="16" customFormat="1" hidden="1" x14ac:dyDescent="0.2">
      <c r="D222" s="17"/>
      <c r="E222" s="17"/>
      <c r="F222" s="18"/>
      <c r="G222" s="18"/>
      <c r="H222" s="18"/>
      <c r="I222" s="17"/>
      <c r="J222" s="17"/>
      <c r="M222" s="108"/>
      <c r="N222" s="190"/>
      <c r="O222" s="190"/>
      <c r="P222" s="191"/>
      <c r="Q222" s="192"/>
      <c r="R222" s="200"/>
      <c r="S222" s="191"/>
      <c r="T222" s="108"/>
      <c r="U222" s="108"/>
      <c r="V222" s="108"/>
      <c r="W222" s="108"/>
      <c r="X222" s="108"/>
      <c r="Y222" s="108"/>
      <c r="Z222" s="108"/>
      <c r="AA222" s="108"/>
    </row>
    <row r="223" spans="4:27" s="16" customFormat="1" hidden="1" x14ac:dyDescent="0.2">
      <c r="D223" s="17"/>
      <c r="E223" s="17"/>
      <c r="F223" s="18"/>
      <c r="G223" s="18"/>
      <c r="H223" s="18"/>
      <c r="I223" s="17"/>
      <c r="J223" s="17"/>
      <c r="M223" s="108"/>
      <c r="N223" s="190"/>
      <c r="O223" s="190"/>
      <c r="P223" s="191"/>
      <c r="Q223" s="192"/>
      <c r="R223" s="200"/>
      <c r="S223" s="191"/>
      <c r="T223" s="108"/>
      <c r="U223" s="108"/>
      <c r="V223" s="108"/>
      <c r="W223" s="108"/>
      <c r="X223" s="108"/>
      <c r="Y223" s="108"/>
      <c r="Z223" s="108"/>
      <c r="AA223" s="108"/>
    </row>
    <row r="224" spans="4:27" s="16" customFormat="1" hidden="1" x14ac:dyDescent="0.2">
      <c r="D224" s="17"/>
      <c r="E224" s="17"/>
      <c r="F224" s="18"/>
      <c r="G224" s="18"/>
      <c r="H224" s="18"/>
      <c r="I224" s="17"/>
      <c r="J224" s="17"/>
      <c r="M224" s="108"/>
      <c r="N224" s="190"/>
      <c r="O224" s="190"/>
      <c r="P224" s="191"/>
      <c r="Q224" s="192"/>
      <c r="R224" s="200"/>
      <c r="S224" s="191"/>
      <c r="T224" s="108"/>
      <c r="U224" s="108"/>
      <c r="V224" s="108"/>
      <c r="W224" s="108"/>
      <c r="X224" s="108"/>
      <c r="Y224" s="108"/>
      <c r="Z224" s="108"/>
      <c r="AA224" s="108"/>
    </row>
    <row r="225" spans="4:27" s="16" customFormat="1" hidden="1" x14ac:dyDescent="0.2">
      <c r="D225" s="17"/>
      <c r="E225" s="17"/>
      <c r="F225" s="18"/>
      <c r="G225" s="18"/>
      <c r="H225" s="18"/>
      <c r="I225" s="17"/>
      <c r="J225" s="17"/>
      <c r="M225" s="108"/>
      <c r="N225" s="190"/>
      <c r="O225" s="190"/>
      <c r="P225" s="191"/>
      <c r="Q225" s="192"/>
      <c r="R225" s="200"/>
      <c r="S225" s="191"/>
      <c r="T225" s="108"/>
      <c r="U225" s="108"/>
      <c r="V225" s="108"/>
      <c r="W225" s="108"/>
      <c r="X225" s="108"/>
      <c r="Y225" s="108"/>
      <c r="Z225" s="108"/>
      <c r="AA225" s="108"/>
    </row>
    <row r="226" spans="4:27" s="16" customFormat="1" hidden="1" x14ac:dyDescent="0.2">
      <c r="D226" s="17"/>
      <c r="E226" s="17"/>
      <c r="F226" s="18"/>
      <c r="G226" s="18"/>
      <c r="H226" s="18"/>
      <c r="I226" s="17"/>
      <c r="J226" s="17"/>
      <c r="M226" s="108"/>
      <c r="N226" s="190"/>
      <c r="O226" s="190"/>
      <c r="P226" s="191"/>
      <c r="Q226" s="192"/>
      <c r="R226" s="200"/>
      <c r="S226" s="191"/>
      <c r="T226" s="108"/>
      <c r="U226" s="108"/>
      <c r="V226" s="108"/>
      <c r="W226" s="108"/>
      <c r="X226" s="108"/>
      <c r="Y226" s="108"/>
      <c r="Z226" s="108"/>
      <c r="AA226" s="108"/>
    </row>
    <row r="227" spans="4:27" s="16" customFormat="1" hidden="1" x14ac:dyDescent="0.2">
      <c r="D227" s="17"/>
      <c r="E227" s="17"/>
      <c r="F227" s="18"/>
      <c r="G227" s="18"/>
      <c r="H227" s="18"/>
      <c r="I227" s="17"/>
      <c r="J227" s="17"/>
      <c r="M227" s="108"/>
      <c r="N227" s="190"/>
      <c r="O227" s="190"/>
      <c r="P227" s="191"/>
      <c r="Q227" s="192"/>
      <c r="R227" s="200"/>
      <c r="S227" s="191"/>
      <c r="T227" s="108"/>
      <c r="U227" s="108"/>
      <c r="V227" s="108"/>
      <c r="W227" s="108"/>
      <c r="X227" s="108"/>
      <c r="Y227" s="108"/>
      <c r="Z227" s="108"/>
      <c r="AA227" s="108"/>
    </row>
    <row r="228" spans="4:27" s="16" customFormat="1" hidden="1" x14ac:dyDescent="0.2">
      <c r="D228" s="17"/>
      <c r="E228" s="17"/>
      <c r="F228" s="18"/>
      <c r="G228" s="18"/>
      <c r="H228" s="18"/>
      <c r="I228" s="17"/>
      <c r="J228" s="17"/>
      <c r="M228" s="108"/>
      <c r="N228" s="190"/>
      <c r="O228" s="190"/>
      <c r="P228" s="191"/>
      <c r="Q228" s="192"/>
      <c r="R228" s="200"/>
      <c r="S228" s="191"/>
      <c r="T228" s="108"/>
      <c r="U228" s="108"/>
      <c r="V228" s="108"/>
      <c r="W228" s="108"/>
      <c r="X228" s="108"/>
      <c r="Y228" s="108"/>
      <c r="Z228" s="108"/>
      <c r="AA228" s="108"/>
    </row>
    <row r="229" spans="4:27" s="16" customFormat="1" hidden="1" x14ac:dyDescent="0.2">
      <c r="D229" s="17"/>
      <c r="E229" s="17"/>
      <c r="F229" s="18"/>
      <c r="G229" s="18"/>
      <c r="H229" s="18"/>
      <c r="I229" s="17"/>
      <c r="J229" s="17"/>
      <c r="M229" s="108"/>
      <c r="N229" s="190"/>
      <c r="O229" s="190"/>
      <c r="P229" s="191"/>
      <c r="Q229" s="192"/>
      <c r="R229" s="200"/>
      <c r="S229" s="191"/>
      <c r="T229" s="108"/>
      <c r="U229" s="108"/>
      <c r="V229" s="108"/>
      <c r="W229" s="108"/>
      <c r="X229" s="108"/>
      <c r="Y229" s="108"/>
      <c r="Z229" s="108"/>
      <c r="AA229" s="108"/>
    </row>
    <row r="230" spans="4:27" s="16" customFormat="1" hidden="1" x14ac:dyDescent="0.2">
      <c r="D230" s="17"/>
      <c r="E230" s="17"/>
      <c r="F230" s="18"/>
      <c r="G230" s="18"/>
      <c r="H230" s="18"/>
      <c r="I230" s="17"/>
      <c r="J230" s="17"/>
      <c r="M230" s="108"/>
      <c r="N230" s="190"/>
      <c r="O230" s="190"/>
      <c r="P230" s="191"/>
      <c r="Q230" s="192"/>
      <c r="R230" s="200"/>
      <c r="S230" s="191"/>
      <c r="T230" s="108"/>
      <c r="U230" s="108"/>
      <c r="V230" s="108"/>
      <c r="W230" s="108"/>
      <c r="X230" s="108"/>
      <c r="Y230" s="108"/>
      <c r="Z230" s="108"/>
      <c r="AA230" s="108"/>
    </row>
    <row r="231" spans="4:27" s="16" customFormat="1" hidden="1" x14ac:dyDescent="0.2">
      <c r="D231" s="17"/>
      <c r="E231" s="17"/>
      <c r="F231" s="18"/>
      <c r="G231" s="18"/>
      <c r="H231" s="18"/>
      <c r="I231" s="17"/>
      <c r="J231" s="17"/>
      <c r="M231" s="108"/>
      <c r="N231" s="190"/>
      <c r="O231" s="190"/>
      <c r="P231" s="191"/>
      <c r="Q231" s="192"/>
      <c r="R231" s="200"/>
      <c r="S231" s="191"/>
      <c r="T231" s="108"/>
      <c r="U231" s="108"/>
      <c r="V231" s="108"/>
      <c r="W231" s="108"/>
      <c r="X231" s="108"/>
      <c r="Y231" s="108"/>
      <c r="Z231" s="108"/>
      <c r="AA231" s="108"/>
    </row>
    <row r="232" spans="4:27" s="16" customFormat="1" hidden="1" x14ac:dyDescent="0.2">
      <c r="D232" s="17"/>
      <c r="E232" s="17"/>
      <c r="F232" s="18"/>
      <c r="G232" s="18"/>
      <c r="H232" s="18"/>
      <c r="I232" s="17"/>
      <c r="J232" s="17"/>
      <c r="M232" s="108"/>
      <c r="N232" s="190"/>
      <c r="O232" s="190"/>
      <c r="P232" s="191"/>
      <c r="Q232" s="192"/>
      <c r="R232" s="200"/>
      <c r="S232" s="191"/>
      <c r="T232" s="108"/>
      <c r="U232" s="108"/>
      <c r="V232" s="108"/>
      <c r="W232" s="108"/>
      <c r="X232" s="108"/>
      <c r="Y232" s="108"/>
      <c r="Z232" s="108"/>
      <c r="AA232" s="108"/>
    </row>
    <row r="233" spans="4:27" s="16" customFormat="1" hidden="1" x14ac:dyDescent="0.2">
      <c r="D233" s="17"/>
      <c r="E233" s="17"/>
      <c r="F233" s="18"/>
      <c r="G233" s="18"/>
      <c r="H233" s="18"/>
      <c r="I233" s="17"/>
      <c r="J233" s="17"/>
      <c r="M233" s="108"/>
      <c r="N233" s="190"/>
      <c r="O233" s="190"/>
      <c r="P233" s="191"/>
      <c r="Q233" s="192"/>
      <c r="R233" s="200"/>
      <c r="S233" s="191"/>
      <c r="T233" s="108"/>
      <c r="U233" s="108"/>
      <c r="V233" s="108"/>
      <c r="W233" s="108"/>
      <c r="X233" s="108"/>
      <c r="Y233" s="108"/>
      <c r="Z233" s="108"/>
      <c r="AA233" s="108"/>
    </row>
    <row r="234" spans="4:27" s="16" customFormat="1" hidden="1" x14ac:dyDescent="0.2">
      <c r="D234" s="17"/>
      <c r="E234" s="17"/>
      <c r="F234" s="18"/>
      <c r="G234" s="18"/>
      <c r="H234" s="18"/>
      <c r="I234" s="17"/>
      <c r="J234" s="17"/>
      <c r="M234" s="108"/>
      <c r="N234" s="190"/>
      <c r="O234" s="190"/>
      <c r="P234" s="191"/>
      <c r="Q234" s="192"/>
      <c r="R234" s="200"/>
      <c r="S234" s="191"/>
      <c r="T234" s="108"/>
      <c r="U234" s="108"/>
      <c r="V234" s="108"/>
      <c r="W234" s="108"/>
      <c r="X234" s="108"/>
      <c r="Y234" s="108"/>
      <c r="Z234" s="108"/>
      <c r="AA234" s="108"/>
    </row>
    <row r="235" spans="4:27" s="16" customFormat="1" hidden="1" x14ac:dyDescent="0.2">
      <c r="D235" s="17"/>
      <c r="E235" s="17"/>
      <c r="F235" s="18"/>
      <c r="G235" s="18"/>
      <c r="H235" s="18"/>
      <c r="I235" s="17"/>
      <c r="J235" s="17"/>
      <c r="M235" s="108"/>
      <c r="N235" s="190"/>
      <c r="O235" s="190"/>
      <c r="P235" s="191"/>
      <c r="Q235" s="192"/>
      <c r="R235" s="200"/>
      <c r="S235" s="191"/>
      <c r="T235" s="108"/>
      <c r="U235" s="108"/>
      <c r="V235" s="108"/>
      <c r="W235" s="108"/>
      <c r="X235" s="108"/>
      <c r="Y235" s="108"/>
      <c r="Z235" s="108"/>
      <c r="AA235" s="108"/>
    </row>
    <row r="236" spans="4:27" s="16" customFormat="1" hidden="1" x14ac:dyDescent="0.2">
      <c r="D236" s="17"/>
      <c r="E236" s="17"/>
      <c r="F236" s="18"/>
      <c r="G236" s="18"/>
      <c r="H236" s="18"/>
      <c r="I236" s="17"/>
      <c r="J236" s="17"/>
      <c r="M236" s="108"/>
      <c r="N236" s="190"/>
      <c r="O236" s="190"/>
      <c r="P236" s="191"/>
      <c r="Q236" s="192"/>
      <c r="R236" s="200"/>
      <c r="S236" s="191"/>
      <c r="T236" s="108"/>
      <c r="U236" s="108"/>
      <c r="V236" s="108"/>
      <c r="W236" s="108"/>
      <c r="X236" s="108"/>
      <c r="Y236" s="108"/>
      <c r="Z236" s="108"/>
      <c r="AA236" s="108"/>
    </row>
    <row r="237" spans="4:27" s="16" customFormat="1" hidden="1" x14ac:dyDescent="0.2">
      <c r="D237" s="17"/>
      <c r="E237" s="17"/>
      <c r="F237" s="18"/>
      <c r="G237" s="18"/>
      <c r="H237" s="18"/>
      <c r="I237" s="17"/>
      <c r="J237" s="17"/>
      <c r="M237" s="108"/>
      <c r="N237" s="190"/>
      <c r="O237" s="190"/>
      <c r="P237" s="191"/>
      <c r="Q237" s="192"/>
      <c r="R237" s="200"/>
      <c r="S237" s="191"/>
      <c r="T237" s="108"/>
      <c r="U237" s="108"/>
      <c r="V237" s="108"/>
      <c r="W237" s="108"/>
      <c r="X237" s="108"/>
      <c r="Y237" s="108"/>
      <c r="Z237" s="108"/>
      <c r="AA237" s="108"/>
    </row>
    <row r="238" spans="4:27" s="16" customFormat="1" hidden="1" x14ac:dyDescent="0.2">
      <c r="D238" s="17"/>
      <c r="E238" s="17"/>
      <c r="F238" s="18"/>
      <c r="G238" s="18"/>
      <c r="H238" s="18"/>
      <c r="I238" s="17"/>
      <c r="J238" s="17"/>
      <c r="M238" s="108"/>
      <c r="N238" s="190"/>
      <c r="O238" s="190"/>
      <c r="P238" s="191"/>
      <c r="Q238" s="192"/>
      <c r="R238" s="200"/>
      <c r="S238" s="191"/>
      <c r="T238" s="108"/>
      <c r="U238" s="108"/>
      <c r="V238" s="108"/>
      <c r="W238" s="108"/>
      <c r="X238" s="108"/>
      <c r="Y238" s="108"/>
      <c r="Z238" s="108"/>
      <c r="AA238" s="108"/>
    </row>
    <row r="239" spans="4:27" s="16" customFormat="1" hidden="1" x14ac:dyDescent="0.2">
      <c r="D239" s="17"/>
      <c r="E239" s="17"/>
      <c r="F239" s="18"/>
      <c r="G239" s="18"/>
      <c r="H239" s="18"/>
      <c r="I239" s="17"/>
      <c r="J239" s="17"/>
      <c r="M239" s="108"/>
      <c r="N239" s="190"/>
      <c r="O239" s="190"/>
      <c r="P239" s="191"/>
      <c r="Q239" s="192"/>
      <c r="R239" s="200"/>
      <c r="S239" s="191"/>
      <c r="T239" s="108"/>
      <c r="U239" s="108"/>
      <c r="V239" s="108"/>
      <c r="W239" s="108"/>
      <c r="X239" s="108"/>
      <c r="Y239" s="108"/>
      <c r="Z239" s="108"/>
      <c r="AA239" s="108"/>
    </row>
    <row r="240" spans="4:27" s="16" customFormat="1" hidden="1" x14ac:dyDescent="0.2">
      <c r="D240" s="17"/>
      <c r="E240" s="17"/>
      <c r="F240" s="18"/>
      <c r="G240" s="18"/>
      <c r="H240" s="18"/>
      <c r="I240" s="17"/>
      <c r="J240" s="17"/>
      <c r="M240" s="108"/>
      <c r="N240" s="190"/>
      <c r="O240" s="190"/>
      <c r="P240" s="191"/>
      <c r="Q240" s="192"/>
      <c r="R240" s="200"/>
      <c r="S240" s="191"/>
      <c r="T240" s="108"/>
      <c r="U240" s="108"/>
      <c r="V240" s="108"/>
      <c r="W240" s="108"/>
      <c r="X240" s="108"/>
      <c r="Y240" s="108"/>
      <c r="Z240" s="108"/>
      <c r="AA240" s="108"/>
    </row>
    <row r="241" spans="4:27" s="16" customFormat="1" hidden="1" x14ac:dyDescent="0.2">
      <c r="D241" s="17"/>
      <c r="E241" s="17"/>
      <c r="F241" s="18"/>
      <c r="G241" s="18"/>
      <c r="H241" s="18"/>
      <c r="I241" s="17"/>
      <c r="J241" s="17"/>
      <c r="M241" s="108"/>
      <c r="N241" s="190"/>
      <c r="O241" s="190"/>
      <c r="P241" s="191"/>
      <c r="Q241" s="192"/>
      <c r="R241" s="200"/>
      <c r="S241" s="191"/>
      <c r="T241" s="108"/>
      <c r="U241" s="108"/>
      <c r="V241" s="108"/>
      <c r="W241" s="108"/>
      <c r="X241" s="108"/>
      <c r="Y241" s="108"/>
      <c r="Z241" s="108"/>
      <c r="AA241" s="108"/>
    </row>
    <row r="242" spans="4:27" s="16" customFormat="1" hidden="1" x14ac:dyDescent="0.2">
      <c r="D242" s="17"/>
      <c r="E242" s="17"/>
      <c r="F242" s="18"/>
      <c r="G242" s="18"/>
      <c r="H242" s="18"/>
      <c r="I242" s="17"/>
      <c r="J242" s="17"/>
      <c r="M242" s="108"/>
      <c r="N242" s="190"/>
      <c r="O242" s="190"/>
      <c r="P242" s="191"/>
      <c r="Q242" s="192"/>
      <c r="R242" s="200"/>
      <c r="S242" s="191"/>
      <c r="T242" s="108"/>
      <c r="U242" s="108"/>
      <c r="V242" s="108"/>
      <c r="W242" s="108"/>
      <c r="X242" s="108"/>
      <c r="Y242" s="108"/>
      <c r="Z242" s="108"/>
      <c r="AA242" s="108"/>
    </row>
    <row r="243" spans="4:27" s="16" customFormat="1" hidden="1" x14ac:dyDescent="0.2">
      <c r="D243" s="17"/>
      <c r="E243" s="17"/>
      <c r="F243" s="18"/>
      <c r="G243" s="18"/>
      <c r="H243" s="18"/>
      <c r="I243" s="17"/>
      <c r="J243" s="17"/>
      <c r="M243" s="108"/>
      <c r="N243" s="190"/>
      <c r="O243" s="190"/>
      <c r="P243" s="191"/>
      <c r="Q243" s="192"/>
      <c r="R243" s="200"/>
      <c r="S243" s="191"/>
      <c r="T243" s="108"/>
      <c r="U243" s="108"/>
      <c r="V243" s="108"/>
      <c r="W243" s="108"/>
      <c r="X243" s="108"/>
      <c r="Y243" s="108"/>
      <c r="Z243" s="108"/>
      <c r="AA243" s="108"/>
    </row>
    <row r="244" spans="4:27" s="16" customFormat="1" hidden="1" x14ac:dyDescent="0.2">
      <c r="D244" s="17"/>
      <c r="E244" s="17"/>
      <c r="F244" s="18"/>
      <c r="G244" s="18"/>
      <c r="H244" s="18"/>
      <c r="I244" s="17"/>
      <c r="J244" s="17"/>
      <c r="M244" s="108"/>
      <c r="N244" s="190"/>
      <c r="O244" s="190"/>
      <c r="P244" s="191"/>
      <c r="Q244" s="192"/>
      <c r="R244" s="200"/>
      <c r="S244" s="191"/>
      <c r="T244" s="108"/>
      <c r="U244" s="108"/>
      <c r="V244" s="108"/>
      <c r="W244" s="108"/>
      <c r="X244" s="108"/>
      <c r="Y244" s="108"/>
      <c r="Z244" s="108"/>
      <c r="AA244" s="108"/>
    </row>
    <row r="245" spans="4:27" s="16" customFormat="1" hidden="1" x14ac:dyDescent="0.2">
      <c r="D245" s="17"/>
      <c r="E245" s="17"/>
      <c r="F245" s="18"/>
      <c r="G245" s="18"/>
      <c r="H245" s="18"/>
      <c r="I245" s="17"/>
      <c r="J245" s="17"/>
      <c r="M245" s="108"/>
      <c r="N245" s="190"/>
      <c r="O245" s="190"/>
      <c r="P245" s="191"/>
      <c r="Q245" s="192"/>
      <c r="R245" s="200"/>
      <c r="S245" s="191"/>
      <c r="T245" s="108"/>
      <c r="U245" s="108"/>
      <c r="V245" s="108"/>
      <c r="W245" s="108"/>
      <c r="X245" s="108"/>
      <c r="Y245" s="108"/>
      <c r="Z245" s="108"/>
      <c r="AA245" s="108"/>
    </row>
    <row r="246" spans="4:27" s="16" customFormat="1" hidden="1" x14ac:dyDescent="0.2">
      <c r="D246" s="17"/>
      <c r="E246" s="17"/>
      <c r="F246" s="18"/>
      <c r="G246" s="18"/>
      <c r="H246" s="18"/>
      <c r="I246" s="17"/>
      <c r="J246" s="17"/>
      <c r="M246" s="108"/>
      <c r="N246" s="190"/>
      <c r="O246" s="190"/>
      <c r="P246" s="191"/>
      <c r="Q246" s="192"/>
      <c r="R246" s="200"/>
      <c r="S246" s="191"/>
      <c r="T246" s="108"/>
      <c r="U246" s="108"/>
      <c r="V246" s="108"/>
      <c r="W246" s="108"/>
      <c r="X246" s="108"/>
      <c r="Y246" s="108"/>
      <c r="Z246" s="108"/>
      <c r="AA246" s="108"/>
    </row>
    <row r="247" spans="4:27" s="16" customFormat="1" hidden="1" x14ac:dyDescent="0.2">
      <c r="D247" s="17"/>
      <c r="E247" s="17"/>
      <c r="F247" s="18"/>
      <c r="G247" s="18"/>
      <c r="H247" s="18"/>
      <c r="I247" s="17"/>
      <c r="J247" s="17"/>
      <c r="M247" s="108"/>
      <c r="N247" s="190"/>
      <c r="O247" s="190"/>
      <c r="P247" s="191"/>
      <c r="Q247" s="192"/>
      <c r="R247" s="200"/>
      <c r="S247" s="191"/>
      <c r="T247" s="108"/>
      <c r="U247" s="108"/>
      <c r="V247" s="108"/>
      <c r="W247" s="108"/>
      <c r="X247" s="108"/>
      <c r="Y247" s="108"/>
      <c r="Z247" s="108"/>
      <c r="AA247" s="108"/>
    </row>
    <row r="248" spans="4:27" s="16" customFormat="1" hidden="1" x14ac:dyDescent="0.2">
      <c r="D248" s="17"/>
      <c r="E248" s="17"/>
      <c r="F248" s="18"/>
      <c r="G248" s="18"/>
      <c r="H248" s="18"/>
      <c r="I248" s="17"/>
      <c r="J248" s="17"/>
      <c r="M248" s="108"/>
      <c r="N248" s="190"/>
      <c r="O248" s="190"/>
      <c r="P248" s="191"/>
      <c r="Q248" s="192"/>
      <c r="R248" s="200"/>
      <c r="S248" s="191"/>
      <c r="T248" s="108"/>
      <c r="U248" s="108"/>
      <c r="V248" s="108"/>
      <c r="W248" s="108"/>
      <c r="X248" s="108"/>
      <c r="Y248" s="108"/>
      <c r="Z248" s="108"/>
      <c r="AA248" s="108"/>
    </row>
    <row r="249" spans="4:27" s="16" customFormat="1" hidden="1" x14ac:dyDescent="0.2">
      <c r="D249" s="17"/>
      <c r="E249" s="17"/>
      <c r="F249" s="18"/>
      <c r="G249" s="18"/>
      <c r="H249" s="18"/>
      <c r="I249" s="17"/>
      <c r="J249" s="17"/>
      <c r="M249" s="108"/>
      <c r="N249" s="190"/>
      <c r="O249" s="190"/>
      <c r="P249" s="191"/>
      <c r="Q249" s="192"/>
      <c r="R249" s="200"/>
      <c r="S249" s="191"/>
      <c r="T249" s="108"/>
      <c r="U249" s="108"/>
      <c r="V249" s="108"/>
      <c r="W249" s="108"/>
      <c r="X249" s="108"/>
      <c r="Y249" s="108"/>
      <c r="Z249" s="108"/>
      <c r="AA249" s="108"/>
    </row>
    <row r="250" spans="4:27" s="16" customFormat="1" hidden="1" x14ac:dyDescent="0.2">
      <c r="D250" s="17"/>
      <c r="E250" s="17"/>
      <c r="F250" s="18"/>
      <c r="G250" s="18"/>
      <c r="H250" s="18"/>
      <c r="I250" s="17"/>
      <c r="J250" s="17"/>
      <c r="M250" s="108"/>
      <c r="N250" s="190"/>
      <c r="O250" s="190"/>
      <c r="P250" s="191"/>
      <c r="Q250" s="192"/>
      <c r="R250" s="200"/>
      <c r="S250" s="191"/>
      <c r="T250" s="108"/>
      <c r="U250" s="108"/>
      <c r="V250" s="108"/>
      <c r="W250" s="108"/>
      <c r="X250" s="108"/>
      <c r="Y250" s="108"/>
      <c r="Z250" s="108"/>
      <c r="AA250" s="108"/>
    </row>
    <row r="251" spans="4:27" s="16" customFormat="1" hidden="1" x14ac:dyDescent="0.2">
      <c r="D251" s="17"/>
      <c r="E251" s="17"/>
      <c r="F251" s="18"/>
      <c r="G251" s="18"/>
      <c r="H251" s="18"/>
      <c r="I251" s="17"/>
      <c r="J251" s="17"/>
      <c r="M251" s="108"/>
      <c r="N251" s="190"/>
      <c r="O251" s="190"/>
      <c r="P251" s="191"/>
      <c r="Q251" s="192"/>
      <c r="R251" s="200"/>
      <c r="S251" s="191"/>
      <c r="T251" s="108"/>
      <c r="U251" s="108"/>
      <c r="V251" s="108"/>
      <c r="W251" s="108"/>
      <c r="X251" s="108"/>
      <c r="Y251" s="108"/>
      <c r="Z251" s="108"/>
      <c r="AA251" s="108"/>
    </row>
    <row r="252" spans="4:27" s="16" customFormat="1" hidden="1" x14ac:dyDescent="0.2">
      <c r="D252" s="17"/>
      <c r="E252" s="17"/>
      <c r="F252" s="18"/>
      <c r="G252" s="18"/>
      <c r="H252" s="18"/>
      <c r="I252" s="17"/>
      <c r="J252" s="17"/>
      <c r="M252" s="108"/>
      <c r="N252" s="190"/>
      <c r="O252" s="190"/>
      <c r="P252" s="191"/>
      <c r="Q252" s="192"/>
      <c r="R252" s="200"/>
      <c r="S252" s="191"/>
      <c r="T252" s="108"/>
      <c r="U252" s="108"/>
      <c r="V252" s="108"/>
      <c r="W252" s="108"/>
      <c r="X252" s="108"/>
      <c r="Y252" s="108"/>
      <c r="Z252" s="108"/>
      <c r="AA252" s="108"/>
    </row>
    <row r="253" spans="4:27" s="16" customFormat="1" hidden="1" x14ac:dyDescent="0.2">
      <c r="D253" s="17"/>
      <c r="E253" s="17"/>
      <c r="F253" s="18"/>
      <c r="G253" s="18"/>
      <c r="H253" s="18"/>
      <c r="I253" s="17"/>
      <c r="J253" s="17"/>
      <c r="M253" s="108"/>
      <c r="N253" s="190"/>
      <c r="O253" s="190"/>
      <c r="P253" s="191"/>
      <c r="Q253" s="192"/>
      <c r="R253" s="200"/>
      <c r="S253" s="191"/>
      <c r="T253" s="108"/>
      <c r="U253" s="108"/>
      <c r="V253" s="108"/>
      <c r="W253" s="108"/>
      <c r="X253" s="108"/>
      <c r="Y253" s="108"/>
      <c r="Z253" s="108"/>
      <c r="AA253" s="108"/>
    </row>
    <row r="254" spans="4:27" s="16" customFormat="1" hidden="1" x14ac:dyDescent="0.2">
      <c r="D254" s="17"/>
      <c r="E254" s="17"/>
      <c r="F254" s="18"/>
      <c r="G254" s="18"/>
      <c r="H254" s="18"/>
      <c r="I254" s="17"/>
      <c r="J254" s="17"/>
      <c r="M254" s="108"/>
      <c r="N254" s="190"/>
      <c r="O254" s="190"/>
      <c r="P254" s="191"/>
      <c r="Q254" s="192"/>
      <c r="R254" s="200"/>
      <c r="S254" s="191"/>
      <c r="T254" s="108"/>
      <c r="U254" s="108"/>
      <c r="V254" s="108"/>
      <c r="W254" s="108"/>
      <c r="X254" s="108"/>
      <c r="Y254" s="108"/>
      <c r="Z254" s="108"/>
      <c r="AA254" s="108"/>
    </row>
    <row r="255" spans="4:27" s="16" customFormat="1" hidden="1" x14ac:dyDescent="0.2">
      <c r="D255" s="17"/>
      <c r="E255" s="17"/>
      <c r="F255" s="18"/>
      <c r="G255" s="18"/>
      <c r="H255" s="18"/>
      <c r="I255" s="17"/>
      <c r="J255" s="17"/>
      <c r="M255" s="108"/>
      <c r="N255" s="190"/>
      <c r="O255" s="190"/>
      <c r="P255" s="191"/>
      <c r="Q255" s="192"/>
      <c r="R255" s="200"/>
      <c r="S255" s="191"/>
      <c r="T255" s="108"/>
      <c r="U255" s="108"/>
      <c r="V255" s="108"/>
      <c r="W255" s="108"/>
      <c r="X255" s="108"/>
      <c r="Y255" s="108"/>
      <c r="Z255" s="108"/>
      <c r="AA255" s="108"/>
    </row>
    <row r="256" spans="4:27" s="16" customFormat="1" hidden="1" x14ac:dyDescent="0.2">
      <c r="D256" s="17"/>
      <c r="E256" s="17"/>
      <c r="F256" s="18"/>
      <c r="G256" s="18"/>
      <c r="H256" s="18"/>
      <c r="I256" s="17"/>
      <c r="J256" s="17"/>
      <c r="M256" s="108"/>
      <c r="N256" s="190"/>
      <c r="O256" s="190"/>
      <c r="P256" s="191"/>
      <c r="Q256" s="192"/>
      <c r="R256" s="200"/>
      <c r="S256" s="191"/>
      <c r="T256" s="108"/>
      <c r="U256" s="108"/>
      <c r="V256" s="108"/>
      <c r="W256" s="108"/>
      <c r="X256" s="108"/>
      <c r="Y256" s="108"/>
      <c r="Z256" s="108"/>
      <c r="AA256" s="108"/>
    </row>
    <row r="257" spans="4:27" s="16" customFormat="1" hidden="1" x14ac:dyDescent="0.2">
      <c r="D257" s="17"/>
      <c r="E257" s="17"/>
      <c r="F257" s="18"/>
      <c r="G257" s="18"/>
      <c r="H257" s="18"/>
      <c r="I257" s="17"/>
      <c r="J257" s="17"/>
      <c r="M257" s="108"/>
      <c r="N257" s="190"/>
      <c r="O257" s="190"/>
      <c r="P257" s="191"/>
      <c r="Q257" s="192"/>
      <c r="R257" s="200"/>
      <c r="S257" s="191"/>
      <c r="T257" s="108"/>
      <c r="U257" s="108"/>
      <c r="V257" s="108"/>
      <c r="W257" s="108"/>
      <c r="X257" s="108"/>
      <c r="Y257" s="108"/>
      <c r="Z257" s="108"/>
      <c r="AA257" s="108"/>
    </row>
    <row r="258" spans="4:27" s="16" customFormat="1" hidden="1" x14ac:dyDescent="0.2">
      <c r="D258" s="17"/>
      <c r="E258" s="17"/>
      <c r="F258" s="18"/>
      <c r="G258" s="18"/>
      <c r="H258" s="18"/>
      <c r="I258" s="17"/>
      <c r="J258" s="17"/>
      <c r="M258" s="108"/>
      <c r="N258" s="190"/>
      <c r="O258" s="190"/>
      <c r="P258" s="191"/>
      <c r="Q258" s="192"/>
      <c r="R258" s="200"/>
      <c r="S258" s="191"/>
      <c r="T258" s="108"/>
      <c r="U258" s="108"/>
      <c r="V258" s="108"/>
      <c r="W258" s="108"/>
      <c r="X258" s="108"/>
      <c r="Y258" s="108"/>
      <c r="Z258" s="108"/>
      <c r="AA258" s="108"/>
    </row>
    <row r="259" spans="4:27" s="16" customFormat="1" hidden="1" x14ac:dyDescent="0.2">
      <c r="D259" s="17"/>
      <c r="E259" s="17"/>
      <c r="F259" s="18"/>
      <c r="G259" s="18"/>
      <c r="H259" s="18"/>
      <c r="I259" s="17"/>
      <c r="J259" s="17"/>
      <c r="M259" s="108"/>
      <c r="N259" s="190"/>
      <c r="O259" s="190"/>
      <c r="P259" s="191"/>
      <c r="Q259" s="192"/>
      <c r="R259" s="200"/>
      <c r="S259" s="191"/>
      <c r="T259" s="108"/>
      <c r="U259" s="108"/>
      <c r="V259" s="108"/>
      <c r="W259" s="108"/>
      <c r="X259" s="108"/>
      <c r="Y259" s="108"/>
      <c r="Z259" s="108"/>
      <c r="AA259" s="108"/>
    </row>
    <row r="260" spans="4:27" s="16" customFormat="1" hidden="1" x14ac:dyDescent="0.2">
      <c r="D260" s="17"/>
      <c r="E260" s="17"/>
      <c r="F260" s="18"/>
      <c r="G260" s="18"/>
      <c r="H260" s="18"/>
      <c r="I260" s="17"/>
      <c r="J260" s="17"/>
      <c r="M260" s="108"/>
      <c r="N260" s="190"/>
      <c r="O260" s="190"/>
      <c r="P260" s="191"/>
      <c r="Q260" s="192"/>
      <c r="R260" s="200"/>
      <c r="S260" s="191"/>
      <c r="T260" s="108"/>
      <c r="U260" s="108"/>
      <c r="V260" s="108"/>
      <c r="W260" s="108"/>
      <c r="X260" s="108"/>
      <c r="Y260" s="108"/>
      <c r="Z260" s="108"/>
      <c r="AA260" s="108"/>
    </row>
    <row r="261" spans="4:27" s="16" customFormat="1" hidden="1" x14ac:dyDescent="0.2">
      <c r="D261" s="17"/>
      <c r="E261" s="17"/>
      <c r="F261" s="18"/>
      <c r="G261" s="18"/>
      <c r="H261" s="18"/>
      <c r="I261" s="17"/>
      <c r="J261" s="17"/>
      <c r="M261" s="108"/>
      <c r="N261" s="190"/>
      <c r="O261" s="190"/>
      <c r="P261" s="191"/>
      <c r="Q261" s="192"/>
      <c r="R261" s="200"/>
      <c r="S261" s="191"/>
      <c r="T261" s="108"/>
      <c r="U261" s="108"/>
      <c r="V261" s="108"/>
      <c r="W261" s="108"/>
      <c r="X261" s="108"/>
      <c r="Y261" s="108"/>
      <c r="Z261" s="108"/>
      <c r="AA261" s="108"/>
    </row>
    <row r="262" spans="4:27" s="16" customFormat="1" hidden="1" x14ac:dyDescent="0.2">
      <c r="D262" s="17"/>
      <c r="E262" s="17"/>
      <c r="F262" s="18"/>
      <c r="G262" s="18"/>
      <c r="H262" s="18"/>
      <c r="I262" s="17"/>
      <c r="J262" s="17"/>
      <c r="M262" s="108"/>
      <c r="N262" s="190"/>
      <c r="O262" s="190"/>
      <c r="P262" s="191"/>
      <c r="Q262" s="192"/>
      <c r="R262" s="200"/>
      <c r="S262" s="191"/>
      <c r="T262" s="108"/>
      <c r="U262" s="108"/>
      <c r="V262" s="108"/>
      <c r="W262" s="108"/>
      <c r="X262" s="108"/>
      <c r="Y262" s="108"/>
      <c r="Z262" s="108"/>
      <c r="AA262" s="108"/>
    </row>
    <row r="263" spans="4:27" s="16" customFormat="1" hidden="1" x14ac:dyDescent="0.2">
      <c r="D263" s="17"/>
      <c r="E263" s="17"/>
      <c r="F263" s="18"/>
      <c r="G263" s="18"/>
      <c r="H263" s="18"/>
      <c r="I263" s="17"/>
      <c r="J263" s="17"/>
      <c r="M263" s="108"/>
      <c r="N263" s="190"/>
      <c r="O263" s="190"/>
      <c r="P263" s="191"/>
      <c r="Q263" s="192"/>
      <c r="R263" s="200"/>
      <c r="S263" s="191"/>
      <c r="T263" s="108"/>
      <c r="U263" s="108"/>
      <c r="V263" s="108"/>
      <c r="W263" s="108"/>
      <c r="X263" s="108"/>
      <c r="Y263" s="108"/>
      <c r="Z263" s="108"/>
      <c r="AA263" s="108"/>
    </row>
    <row r="264" spans="4:27" s="16" customFormat="1" hidden="1" x14ac:dyDescent="0.2">
      <c r="D264" s="17"/>
      <c r="E264" s="17"/>
      <c r="F264" s="18"/>
      <c r="G264" s="18"/>
      <c r="H264" s="18"/>
      <c r="I264" s="17"/>
      <c r="J264" s="17"/>
      <c r="M264" s="108"/>
      <c r="N264" s="190"/>
      <c r="O264" s="190"/>
      <c r="P264" s="191"/>
      <c r="Q264" s="192"/>
      <c r="R264" s="200"/>
      <c r="S264" s="191"/>
      <c r="T264" s="108"/>
      <c r="U264" s="108"/>
      <c r="V264" s="108"/>
      <c r="W264" s="108"/>
      <c r="X264" s="108"/>
      <c r="Y264" s="108"/>
      <c r="Z264" s="108"/>
      <c r="AA264" s="108"/>
    </row>
    <row r="265" spans="4:27" s="16" customFormat="1" hidden="1" x14ac:dyDescent="0.2">
      <c r="D265" s="17"/>
      <c r="E265" s="17"/>
      <c r="F265" s="18"/>
      <c r="G265" s="18"/>
      <c r="H265" s="18"/>
      <c r="I265" s="17"/>
      <c r="J265" s="17"/>
      <c r="M265" s="108"/>
      <c r="N265" s="190"/>
      <c r="O265" s="190"/>
      <c r="P265" s="191"/>
      <c r="Q265" s="192"/>
      <c r="R265" s="200"/>
      <c r="S265" s="191"/>
      <c r="T265" s="108"/>
      <c r="U265" s="108"/>
      <c r="V265" s="108"/>
      <c r="W265" s="108"/>
      <c r="X265" s="108"/>
      <c r="Y265" s="108"/>
      <c r="Z265" s="108"/>
      <c r="AA265" s="108"/>
    </row>
    <row r="266" spans="4:27" s="16" customFormat="1" hidden="1" x14ac:dyDescent="0.2">
      <c r="D266" s="17"/>
      <c r="E266" s="17"/>
      <c r="F266" s="18"/>
      <c r="G266" s="18"/>
      <c r="H266" s="18"/>
      <c r="I266" s="17"/>
      <c r="J266" s="17"/>
      <c r="M266" s="108"/>
      <c r="N266" s="190"/>
      <c r="O266" s="190"/>
      <c r="P266" s="191"/>
      <c r="Q266" s="192"/>
      <c r="R266" s="200"/>
      <c r="S266" s="191"/>
      <c r="T266" s="108"/>
      <c r="U266" s="108"/>
      <c r="V266" s="108"/>
      <c r="W266" s="108"/>
      <c r="X266" s="108"/>
      <c r="Y266" s="108"/>
      <c r="Z266" s="108"/>
      <c r="AA266" s="108"/>
    </row>
    <row r="267" spans="4:27" s="16" customFormat="1" hidden="1" x14ac:dyDescent="0.2">
      <c r="D267" s="17"/>
      <c r="E267" s="17"/>
      <c r="F267" s="18"/>
      <c r="G267" s="18"/>
      <c r="H267" s="18"/>
      <c r="I267" s="17"/>
      <c r="J267" s="17"/>
      <c r="M267" s="108"/>
      <c r="N267" s="190"/>
      <c r="O267" s="190"/>
      <c r="P267" s="191"/>
      <c r="Q267" s="192"/>
      <c r="R267" s="200"/>
      <c r="S267" s="191"/>
      <c r="T267" s="108"/>
      <c r="U267" s="108"/>
      <c r="V267" s="108"/>
      <c r="W267" s="108"/>
      <c r="X267" s="108"/>
      <c r="Y267" s="108"/>
      <c r="Z267" s="108"/>
      <c r="AA267" s="108"/>
    </row>
    <row r="268" spans="4:27" s="16" customFormat="1" hidden="1" x14ac:dyDescent="0.2">
      <c r="D268" s="17"/>
      <c r="E268" s="17"/>
      <c r="F268" s="18"/>
      <c r="G268" s="18"/>
      <c r="H268" s="18"/>
      <c r="I268" s="17"/>
      <c r="J268" s="17"/>
      <c r="M268" s="108"/>
      <c r="N268" s="190"/>
      <c r="O268" s="190"/>
      <c r="P268" s="191"/>
      <c r="Q268" s="192"/>
      <c r="R268" s="200"/>
      <c r="S268" s="191"/>
      <c r="T268" s="108"/>
      <c r="U268" s="108"/>
      <c r="V268" s="108"/>
      <c r="W268" s="108"/>
      <c r="X268" s="108"/>
      <c r="Y268" s="108"/>
      <c r="Z268" s="108"/>
      <c r="AA268" s="108"/>
    </row>
    <row r="269" spans="4:27" s="16" customFormat="1" hidden="1" x14ac:dyDescent="0.2">
      <c r="D269" s="17"/>
      <c r="E269" s="17"/>
      <c r="F269" s="18"/>
      <c r="G269" s="18"/>
      <c r="H269" s="18"/>
      <c r="I269" s="17"/>
      <c r="J269" s="17"/>
      <c r="M269" s="108"/>
      <c r="N269" s="190"/>
      <c r="O269" s="190"/>
      <c r="P269" s="191"/>
      <c r="Q269" s="192"/>
      <c r="R269" s="200"/>
      <c r="S269" s="191"/>
      <c r="T269" s="108"/>
      <c r="U269" s="108"/>
      <c r="V269" s="108"/>
      <c r="W269" s="108"/>
      <c r="X269" s="108"/>
      <c r="Y269" s="108"/>
      <c r="Z269" s="108"/>
      <c r="AA269" s="108"/>
    </row>
    <row r="270" spans="4:27" s="16" customFormat="1" hidden="1" x14ac:dyDescent="0.2">
      <c r="D270" s="17"/>
      <c r="E270" s="17"/>
      <c r="F270" s="18"/>
      <c r="G270" s="18"/>
      <c r="H270" s="18"/>
      <c r="I270" s="17"/>
      <c r="J270" s="17"/>
      <c r="M270" s="108"/>
      <c r="N270" s="190"/>
      <c r="O270" s="190"/>
      <c r="P270" s="191"/>
      <c r="Q270" s="192"/>
      <c r="R270" s="191"/>
      <c r="S270" s="191"/>
      <c r="T270" s="108"/>
      <c r="U270" s="108"/>
      <c r="V270" s="108"/>
      <c r="W270" s="108"/>
      <c r="X270" s="108"/>
      <c r="Y270" s="108"/>
      <c r="Z270" s="108"/>
      <c r="AA270" s="108"/>
    </row>
    <row r="271" spans="4:27" s="16" customFormat="1" hidden="1" x14ac:dyDescent="0.2">
      <c r="D271" s="17"/>
      <c r="E271" s="17"/>
      <c r="F271" s="18"/>
      <c r="G271" s="18"/>
      <c r="H271" s="18"/>
      <c r="I271" s="17"/>
      <c r="J271" s="17"/>
      <c r="M271" s="108"/>
      <c r="N271" s="190"/>
      <c r="O271" s="190"/>
      <c r="P271" s="191"/>
      <c r="Q271" s="192"/>
      <c r="R271" s="191"/>
      <c r="S271" s="191"/>
      <c r="T271" s="108"/>
      <c r="U271" s="108"/>
      <c r="V271" s="108"/>
      <c r="W271" s="108"/>
      <c r="X271" s="108"/>
      <c r="Y271" s="108"/>
      <c r="Z271" s="108"/>
      <c r="AA271" s="108"/>
    </row>
    <row r="272" spans="4:27" s="16" customFormat="1" hidden="1" x14ac:dyDescent="0.2">
      <c r="D272" s="17"/>
      <c r="E272" s="17"/>
      <c r="F272" s="18"/>
      <c r="G272" s="18"/>
      <c r="H272" s="18"/>
      <c r="I272" s="17"/>
      <c r="J272" s="17"/>
      <c r="M272" s="108"/>
      <c r="N272" s="190"/>
      <c r="O272" s="190"/>
      <c r="P272" s="191"/>
      <c r="Q272" s="192"/>
      <c r="R272" s="191"/>
      <c r="S272" s="191"/>
      <c r="T272" s="108"/>
      <c r="U272" s="108"/>
      <c r="V272" s="108"/>
      <c r="W272" s="108"/>
      <c r="X272" s="108"/>
      <c r="Y272" s="108"/>
      <c r="Z272" s="108"/>
      <c r="AA272" s="108"/>
    </row>
    <row r="273" spans="4:27" s="16" customFormat="1" hidden="1" x14ac:dyDescent="0.2">
      <c r="D273" s="17"/>
      <c r="E273" s="17"/>
      <c r="F273" s="18"/>
      <c r="G273" s="18"/>
      <c r="H273" s="18"/>
      <c r="I273" s="17"/>
      <c r="J273" s="17"/>
      <c r="M273" s="108"/>
      <c r="N273" s="190"/>
      <c r="O273" s="190"/>
      <c r="P273" s="191"/>
      <c r="Q273" s="192"/>
      <c r="R273" s="191"/>
      <c r="S273" s="191"/>
      <c r="T273" s="108"/>
      <c r="U273" s="108"/>
      <c r="V273" s="108"/>
      <c r="W273" s="108"/>
      <c r="X273" s="108"/>
      <c r="Y273" s="108"/>
      <c r="Z273" s="108"/>
      <c r="AA273" s="108"/>
    </row>
    <row r="274" spans="4:27" s="16" customFormat="1" hidden="1" x14ac:dyDescent="0.2">
      <c r="D274" s="17"/>
      <c r="E274" s="17"/>
      <c r="F274" s="18"/>
      <c r="G274" s="18"/>
      <c r="H274" s="18"/>
      <c r="I274" s="17"/>
      <c r="J274" s="17"/>
      <c r="M274" s="108"/>
      <c r="N274" s="190"/>
      <c r="O274" s="190"/>
      <c r="P274" s="191"/>
      <c r="Q274" s="192"/>
      <c r="R274" s="191"/>
      <c r="S274" s="191"/>
      <c r="T274" s="108"/>
      <c r="U274" s="108"/>
      <c r="V274" s="108"/>
      <c r="W274" s="108"/>
      <c r="X274" s="108"/>
      <c r="Y274" s="108"/>
      <c r="Z274" s="108"/>
      <c r="AA274" s="108"/>
    </row>
    <row r="275" spans="4:27" s="16" customFormat="1" hidden="1" x14ac:dyDescent="0.2">
      <c r="D275" s="17"/>
      <c r="E275" s="17"/>
      <c r="F275" s="18"/>
      <c r="G275" s="18"/>
      <c r="H275" s="18"/>
      <c r="I275" s="17"/>
      <c r="J275" s="17"/>
      <c r="M275" s="108"/>
      <c r="N275" s="190"/>
      <c r="O275" s="190"/>
      <c r="P275" s="191"/>
      <c r="Q275" s="192"/>
      <c r="R275" s="191"/>
      <c r="S275" s="191"/>
      <c r="T275" s="108"/>
      <c r="U275" s="108"/>
      <c r="V275" s="108"/>
      <c r="W275" s="108"/>
      <c r="X275" s="108"/>
      <c r="Y275" s="108"/>
      <c r="Z275" s="108"/>
      <c r="AA275" s="108"/>
    </row>
    <row r="276" spans="4:27" s="16" customFormat="1" hidden="1" x14ac:dyDescent="0.2">
      <c r="D276" s="17"/>
      <c r="E276" s="17"/>
      <c r="F276" s="18"/>
      <c r="G276" s="18"/>
      <c r="H276" s="18"/>
      <c r="I276" s="17"/>
      <c r="J276" s="17"/>
      <c r="M276" s="108"/>
      <c r="N276" s="190"/>
      <c r="O276" s="190"/>
      <c r="P276" s="191"/>
      <c r="Q276" s="192"/>
      <c r="R276" s="191"/>
      <c r="S276" s="191"/>
      <c r="T276" s="108"/>
      <c r="U276" s="108"/>
      <c r="V276" s="108"/>
      <c r="W276" s="108"/>
      <c r="X276" s="108"/>
      <c r="Y276" s="108"/>
      <c r="Z276" s="108"/>
      <c r="AA276" s="108"/>
    </row>
    <row r="277" spans="4:27" s="16" customFormat="1" hidden="1" x14ac:dyDescent="0.2">
      <c r="D277" s="17"/>
      <c r="E277" s="17"/>
      <c r="F277" s="18"/>
      <c r="G277" s="18"/>
      <c r="H277" s="18"/>
      <c r="I277" s="17"/>
      <c r="J277" s="17"/>
      <c r="M277" s="108"/>
      <c r="N277" s="190"/>
      <c r="O277" s="190"/>
      <c r="P277" s="191"/>
      <c r="Q277" s="192"/>
      <c r="R277" s="191"/>
      <c r="S277" s="191"/>
      <c r="T277" s="108"/>
      <c r="U277" s="108"/>
      <c r="V277" s="108"/>
      <c r="W277" s="108"/>
      <c r="X277" s="108"/>
      <c r="Y277" s="108"/>
      <c r="Z277" s="108"/>
      <c r="AA277" s="108"/>
    </row>
    <row r="278" spans="4:27" s="16" customFormat="1" hidden="1" x14ac:dyDescent="0.2">
      <c r="D278" s="17"/>
      <c r="E278" s="17"/>
      <c r="F278" s="18"/>
      <c r="G278" s="18"/>
      <c r="H278" s="18"/>
      <c r="I278" s="17"/>
      <c r="J278" s="17"/>
      <c r="M278" s="108"/>
      <c r="N278" s="190"/>
      <c r="O278" s="190"/>
      <c r="P278" s="191"/>
      <c r="Q278" s="192"/>
      <c r="R278" s="191"/>
      <c r="S278" s="191"/>
      <c r="T278" s="108"/>
      <c r="U278" s="108"/>
      <c r="V278" s="108"/>
      <c r="W278" s="108"/>
      <c r="X278" s="108"/>
      <c r="Y278" s="108"/>
      <c r="Z278" s="108"/>
      <c r="AA278" s="108"/>
    </row>
    <row r="279" spans="4:27" s="16" customFormat="1" hidden="1" x14ac:dyDescent="0.2">
      <c r="D279" s="17"/>
      <c r="E279" s="17"/>
      <c r="F279" s="18"/>
      <c r="G279" s="18"/>
      <c r="H279" s="18"/>
      <c r="I279" s="17"/>
      <c r="J279" s="17"/>
      <c r="M279" s="108"/>
      <c r="N279" s="190"/>
      <c r="O279" s="190"/>
      <c r="P279" s="191"/>
      <c r="Q279" s="192"/>
      <c r="R279" s="191"/>
      <c r="S279" s="191"/>
      <c r="T279" s="108"/>
      <c r="U279" s="108"/>
      <c r="V279" s="108"/>
      <c r="W279" s="108"/>
      <c r="X279" s="108"/>
      <c r="Y279" s="108"/>
      <c r="Z279" s="108"/>
      <c r="AA279" s="108"/>
    </row>
    <row r="280" spans="4:27" s="16" customFormat="1" hidden="1" x14ac:dyDescent="0.2">
      <c r="D280" s="17"/>
      <c r="E280" s="17"/>
      <c r="F280" s="18"/>
      <c r="G280" s="18"/>
      <c r="H280" s="18"/>
      <c r="I280" s="17"/>
      <c r="J280" s="17"/>
      <c r="M280" s="108"/>
      <c r="N280" s="190"/>
      <c r="O280" s="190"/>
      <c r="P280" s="191"/>
      <c r="Q280" s="192"/>
      <c r="R280" s="191"/>
      <c r="S280" s="191"/>
      <c r="T280" s="108"/>
      <c r="U280" s="108"/>
      <c r="V280" s="108"/>
      <c r="W280" s="108"/>
      <c r="X280" s="108"/>
      <c r="Y280" s="108"/>
      <c r="Z280" s="108"/>
      <c r="AA280" s="108"/>
    </row>
    <row r="281" spans="4:27" s="16" customFormat="1" hidden="1" x14ac:dyDescent="0.2">
      <c r="D281" s="17"/>
      <c r="E281" s="17"/>
      <c r="F281" s="18"/>
      <c r="G281" s="18"/>
      <c r="H281" s="18"/>
      <c r="I281" s="17"/>
      <c r="J281" s="17"/>
      <c r="M281" s="108"/>
      <c r="N281" s="190"/>
      <c r="O281" s="190"/>
      <c r="P281" s="191"/>
      <c r="Q281" s="192"/>
      <c r="R281" s="191"/>
      <c r="S281" s="191"/>
      <c r="T281" s="108"/>
      <c r="U281" s="108"/>
      <c r="V281" s="108"/>
      <c r="W281" s="108"/>
      <c r="X281" s="108"/>
      <c r="Y281" s="108"/>
      <c r="Z281" s="108"/>
      <c r="AA281" s="108"/>
    </row>
    <row r="282" spans="4:27" s="16" customFormat="1" hidden="1" x14ac:dyDescent="0.2">
      <c r="D282" s="17"/>
      <c r="E282" s="17"/>
      <c r="F282" s="18"/>
      <c r="G282" s="18"/>
      <c r="H282" s="18"/>
      <c r="I282" s="17"/>
      <c r="J282" s="17"/>
      <c r="M282" s="108"/>
      <c r="N282" s="190"/>
      <c r="O282" s="190"/>
      <c r="P282" s="191"/>
      <c r="Q282" s="192"/>
      <c r="R282" s="191"/>
      <c r="S282" s="191"/>
      <c r="T282" s="108"/>
      <c r="U282" s="108"/>
      <c r="V282" s="108"/>
      <c r="W282" s="108"/>
      <c r="X282" s="108"/>
      <c r="Y282" s="108"/>
      <c r="Z282" s="108"/>
      <c r="AA282" s="108"/>
    </row>
    <row r="283" spans="4:27" s="16" customFormat="1" hidden="1" x14ac:dyDescent="0.2">
      <c r="D283" s="17"/>
      <c r="E283" s="17"/>
      <c r="F283" s="18"/>
      <c r="G283" s="18"/>
      <c r="H283" s="18"/>
      <c r="I283" s="17"/>
      <c r="J283" s="17"/>
      <c r="M283" s="108"/>
      <c r="N283" s="190"/>
      <c r="O283" s="190"/>
      <c r="P283" s="191"/>
      <c r="Q283" s="192"/>
      <c r="R283" s="191"/>
      <c r="S283" s="191"/>
      <c r="T283" s="108"/>
      <c r="U283" s="108"/>
      <c r="V283" s="108"/>
      <c r="W283" s="108"/>
      <c r="X283" s="108"/>
      <c r="Y283" s="108"/>
      <c r="Z283" s="108"/>
      <c r="AA283" s="108"/>
    </row>
    <row r="284" spans="4:27" s="16" customFormat="1" hidden="1" x14ac:dyDescent="0.2">
      <c r="D284" s="17"/>
      <c r="E284" s="17"/>
      <c r="F284" s="18"/>
      <c r="G284" s="18"/>
      <c r="H284" s="18"/>
      <c r="I284" s="17"/>
      <c r="J284" s="17"/>
      <c r="M284" s="108"/>
      <c r="N284" s="190"/>
      <c r="O284" s="190"/>
      <c r="P284" s="191"/>
      <c r="Q284" s="192"/>
      <c r="R284" s="191"/>
      <c r="S284" s="191"/>
      <c r="T284" s="108"/>
      <c r="U284" s="108"/>
      <c r="V284" s="108"/>
      <c r="W284" s="108"/>
      <c r="X284" s="108"/>
      <c r="Y284" s="108"/>
      <c r="Z284" s="108"/>
      <c r="AA284" s="108"/>
    </row>
    <row r="285" spans="4:27" s="16" customFormat="1" hidden="1" x14ac:dyDescent="0.2">
      <c r="D285" s="17"/>
      <c r="E285" s="17"/>
      <c r="F285" s="18"/>
      <c r="G285" s="18"/>
      <c r="H285" s="18"/>
      <c r="I285" s="17"/>
      <c r="J285" s="17"/>
      <c r="M285" s="108"/>
      <c r="N285" s="190"/>
      <c r="O285" s="190"/>
      <c r="P285" s="191"/>
      <c r="Q285" s="192"/>
      <c r="R285" s="191"/>
      <c r="S285" s="191"/>
      <c r="T285" s="108"/>
      <c r="U285" s="108"/>
      <c r="V285" s="108"/>
      <c r="W285" s="108"/>
      <c r="X285" s="108"/>
      <c r="Y285" s="108"/>
      <c r="Z285" s="108"/>
      <c r="AA285" s="108"/>
    </row>
    <row r="286" spans="4:27" s="16" customFormat="1" hidden="1" x14ac:dyDescent="0.2">
      <c r="D286" s="17"/>
      <c r="E286" s="17"/>
      <c r="F286" s="18"/>
      <c r="G286" s="18"/>
      <c r="H286" s="18"/>
      <c r="I286" s="17"/>
      <c r="J286" s="17"/>
      <c r="M286" s="108"/>
      <c r="N286" s="190"/>
      <c r="O286" s="190"/>
      <c r="P286" s="191"/>
      <c r="Q286" s="192"/>
      <c r="R286" s="191"/>
      <c r="S286" s="191"/>
      <c r="T286" s="108"/>
      <c r="U286" s="108"/>
      <c r="V286" s="108"/>
      <c r="W286" s="108"/>
      <c r="X286" s="108"/>
      <c r="Y286" s="108"/>
      <c r="Z286" s="108"/>
      <c r="AA286" s="108"/>
    </row>
    <row r="287" spans="4:27" s="16" customFormat="1" hidden="1" x14ac:dyDescent="0.2">
      <c r="D287" s="17"/>
      <c r="E287" s="17"/>
      <c r="F287" s="18"/>
      <c r="G287" s="18"/>
      <c r="H287" s="18"/>
      <c r="I287" s="17"/>
      <c r="J287" s="17"/>
      <c r="M287" s="108"/>
      <c r="N287" s="190"/>
      <c r="O287" s="190"/>
      <c r="P287" s="191"/>
      <c r="Q287" s="192"/>
      <c r="R287" s="191"/>
      <c r="S287" s="191"/>
      <c r="T287" s="108"/>
      <c r="U287" s="108"/>
      <c r="V287" s="108"/>
      <c r="W287" s="108"/>
      <c r="X287" s="108"/>
      <c r="Y287" s="108"/>
      <c r="Z287" s="108"/>
      <c r="AA287" s="108"/>
    </row>
    <row r="288" spans="4:27" s="16" customFormat="1" hidden="1" x14ac:dyDescent="0.2">
      <c r="D288" s="17"/>
      <c r="E288" s="17"/>
      <c r="F288" s="18"/>
      <c r="G288" s="18"/>
      <c r="H288" s="18"/>
      <c r="I288" s="17"/>
      <c r="J288" s="17"/>
      <c r="M288" s="108"/>
      <c r="N288" s="190"/>
      <c r="O288" s="190"/>
      <c r="P288" s="191"/>
      <c r="Q288" s="192"/>
      <c r="R288" s="191"/>
      <c r="S288" s="191"/>
      <c r="T288" s="108"/>
      <c r="U288" s="108"/>
      <c r="V288" s="108"/>
      <c r="W288" s="108"/>
      <c r="X288" s="108"/>
      <c r="Y288" s="108"/>
      <c r="Z288" s="108"/>
      <c r="AA288" s="108"/>
    </row>
    <row r="289" spans="4:27" s="16" customFormat="1" hidden="1" x14ac:dyDescent="0.2">
      <c r="D289" s="17"/>
      <c r="E289" s="17"/>
      <c r="F289" s="18"/>
      <c r="G289" s="18"/>
      <c r="H289" s="18"/>
      <c r="I289" s="17"/>
      <c r="J289" s="17"/>
      <c r="M289" s="108"/>
      <c r="N289" s="190"/>
      <c r="O289" s="190"/>
      <c r="P289" s="191"/>
      <c r="Q289" s="192"/>
      <c r="R289" s="191"/>
      <c r="S289" s="191"/>
      <c r="T289" s="108"/>
      <c r="U289" s="108"/>
      <c r="V289" s="108"/>
      <c r="W289" s="108"/>
      <c r="X289" s="108"/>
      <c r="Y289" s="108"/>
      <c r="Z289" s="108"/>
      <c r="AA289" s="108"/>
    </row>
    <row r="290" spans="4:27" s="16" customFormat="1" hidden="1" x14ac:dyDescent="0.2">
      <c r="D290" s="17"/>
      <c r="E290" s="17"/>
      <c r="F290" s="18"/>
      <c r="G290" s="18"/>
      <c r="H290" s="18"/>
      <c r="I290" s="17"/>
      <c r="J290" s="17"/>
      <c r="M290" s="108"/>
      <c r="N290" s="190"/>
      <c r="O290" s="190"/>
      <c r="P290" s="191"/>
      <c r="Q290" s="192"/>
      <c r="R290" s="191"/>
      <c r="S290" s="191"/>
      <c r="T290" s="108"/>
      <c r="U290" s="108"/>
      <c r="V290" s="108"/>
      <c r="W290" s="108"/>
      <c r="X290" s="108"/>
      <c r="Y290" s="108"/>
      <c r="Z290" s="108"/>
      <c r="AA290" s="108"/>
    </row>
    <row r="291" spans="4:27" s="16" customFormat="1" hidden="1" x14ac:dyDescent="0.2">
      <c r="D291" s="17"/>
      <c r="E291" s="17"/>
      <c r="F291" s="18"/>
      <c r="G291" s="18"/>
      <c r="H291" s="18"/>
      <c r="I291" s="17"/>
      <c r="J291" s="17"/>
      <c r="M291" s="108"/>
      <c r="N291" s="190"/>
      <c r="O291" s="190"/>
      <c r="P291" s="191"/>
      <c r="Q291" s="192"/>
      <c r="R291" s="191"/>
      <c r="S291" s="191"/>
      <c r="T291" s="108"/>
      <c r="U291" s="108"/>
      <c r="V291" s="108"/>
      <c r="W291" s="108"/>
      <c r="X291" s="108"/>
      <c r="Y291" s="108"/>
      <c r="Z291" s="108"/>
      <c r="AA291" s="108"/>
    </row>
    <row r="292" spans="4:27" s="16" customFormat="1" hidden="1" x14ac:dyDescent="0.2">
      <c r="D292" s="17"/>
      <c r="E292" s="17"/>
      <c r="F292" s="18"/>
      <c r="G292" s="18"/>
      <c r="H292" s="18"/>
      <c r="I292" s="17"/>
      <c r="J292" s="17"/>
      <c r="M292" s="108"/>
      <c r="N292" s="190"/>
      <c r="O292" s="190"/>
      <c r="P292" s="191"/>
      <c r="Q292" s="192"/>
      <c r="R292" s="191"/>
      <c r="S292" s="191"/>
      <c r="T292" s="108"/>
      <c r="U292" s="108"/>
      <c r="V292" s="108"/>
      <c r="W292" s="108"/>
      <c r="X292" s="108"/>
      <c r="Y292" s="108"/>
      <c r="Z292" s="108"/>
      <c r="AA292" s="108"/>
    </row>
    <row r="293" spans="4:27" s="16" customFormat="1" hidden="1" x14ac:dyDescent="0.2">
      <c r="D293" s="17"/>
      <c r="E293" s="17"/>
      <c r="F293" s="18"/>
      <c r="G293" s="18"/>
      <c r="H293" s="18"/>
      <c r="I293" s="17"/>
      <c r="J293" s="17"/>
      <c r="M293" s="108"/>
      <c r="N293" s="190"/>
      <c r="O293" s="190"/>
      <c r="P293" s="191"/>
      <c r="Q293" s="192"/>
      <c r="R293" s="191"/>
      <c r="S293" s="191"/>
      <c r="T293" s="108"/>
      <c r="U293" s="108"/>
      <c r="V293" s="108"/>
      <c r="W293" s="108"/>
      <c r="X293" s="108"/>
      <c r="Y293" s="108"/>
      <c r="Z293" s="108"/>
      <c r="AA293" s="108"/>
    </row>
    <row r="294" spans="4:27" s="16" customFormat="1" hidden="1" x14ac:dyDescent="0.2">
      <c r="D294" s="17"/>
      <c r="E294" s="17"/>
      <c r="F294" s="18"/>
      <c r="G294" s="18"/>
      <c r="H294" s="18"/>
      <c r="I294" s="17"/>
      <c r="J294" s="17"/>
      <c r="M294" s="108"/>
      <c r="N294" s="190"/>
      <c r="O294" s="190"/>
      <c r="P294" s="191"/>
      <c r="Q294" s="192"/>
      <c r="R294" s="191"/>
      <c r="S294" s="191"/>
      <c r="T294" s="108"/>
      <c r="U294" s="108"/>
      <c r="V294" s="108"/>
      <c r="W294" s="108"/>
      <c r="X294" s="108"/>
      <c r="Y294" s="108"/>
      <c r="Z294" s="108"/>
      <c r="AA294" s="108"/>
    </row>
    <row r="295" spans="4:27" s="16" customFormat="1" hidden="1" x14ac:dyDescent="0.2">
      <c r="D295" s="17"/>
      <c r="E295" s="17"/>
      <c r="F295" s="18"/>
      <c r="G295" s="18"/>
      <c r="H295" s="18"/>
      <c r="I295" s="17"/>
      <c r="J295" s="17"/>
      <c r="M295" s="108"/>
      <c r="N295" s="190"/>
      <c r="O295" s="190"/>
      <c r="P295" s="191"/>
      <c r="Q295" s="192"/>
      <c r="R295" s="191"/>
      <c r="S295" s="191"/>
      <c r="T295" s="108"/>
      <c r="U295" s="108"/>
      <c r="V295" s="108"/>
      <c r="W295" s="108"/>
      <c r="X295" s="108"/>
      <c r="Y295" s="108"/>
      <c r="Z295" s="108"/>
      <c r="AA295" s="108"/>
    </row>
    <row r="296" spans="4:27" s="16" customFormat="1" hidden="1" x14ac:dyDescent="0.2">
      <c r="D296" s="17"/>
      <c r="E296" s="17"/>
      <c r="F296" s="18"/>
      <c r="G296" s="18"/>
      <c r="H296" s="18"/>
      <c r="I296" s="17"/>
      <c r="J296" s="17"/>
      <c r="M296" s="108"/>
      <c r="N296" s="190"/>
      <c r="O296" s="190"/>
      <c r="P296" s="191"/>
      <c r="Q296" s="192"/>
      <c r="R296" s="191"/>
      <c r="S296" s="191"/>
      <c r="T296" s="108"/>
      <c r="U296" s="108"/>
      <c r="V296" s="108"/>
      <c r="W296" s="108"/>
      <c r="X296" s="108"/>
      <c r="Y296" s="108"/>
      <c r="Z296" s="108"/>
      <c r="AA296" s="108"/>
    </row>
    <row r="297" spans="4:27" s="16" customFormat="1" hidden="1" x14ac:dyDescent="0.2">
      <c r="D297" s="17"/>
      <c r="E297" s="17"/>
      <c r="F297" s="18"/>
      <c r="G297" s="18"/>
      <c r="H297" s="18"/>
      <c r="I297" s="17"/>
      <c r="J297" s="17"/>
      <c r="M297" s="108"/>
      <c r="N297" s="190"/>
      <c r="O297" s="190"/>
      <c r="P297" s="191"/>
      <c r="Q297" s="192"/>
      <c r="R297" s="191"/>
      <c r="S297" s="191"/>
      <c r="T297" s="108"/>
      <c r="U297" s="108"/>
      <c r="V297" s="108"/>
      <c r="W297" s="108"/>
      <c r="X297" s="108"/>
      <c r="Y297" s="108"/>
      <c r="Z297" s="108"/>
      <c r="AA297" s="108"/>
    </row>
    <row r="298" spans="4:27" s="16" customFormat="1" hidden="1" x14ac:dyDescent="0.2">
      <c r="D298" s="17"/>
      <c r="E298" s="17"/>
      <c r="F298" s="18"/>
      <c r="G298" s="18"/>
      <c r="H298" s="18"/>
      <c r="I298" s="17"/>
      <c r="J298" s="17"/>
      <c r="M298" s="108"/>
      <c r="N298" s="190"/>
      <c r="O298" s="190"/>
      <c r="P298" s="191"/>
      <c r="Q298" s="192"/>
      <c r="R298" s="191"/>
      <c r="S298" s="191"/>
      <c r="T298" s="108"/>
      <c r="U298" s="108"/>
      <c r="V298" s="108"/>
      <c r="W298" s="108"/>
      <c r="X298" s="108"/>
      <c r="Y298" s="108"/>
      <c r="Z298" s="108"/>
      <c r="AA298" s="108"/>
    </row>
    <row r="299" spans="4:27" s="16" customFormat="1" hidden="1" x14ac:dyDescent="0.2">
      <c r="D299" s="17"/>
      <c r="E299" s="17"/>
      <c r="F299" s="18"/>
      <c r="G299" s="18"/>
      <c r="H299" s="18"/>
      <c r="I299" s="17"/>
      <c r="J299" s="17"/>
      <c r="M299" s="108"/>
      <c r="N299" s="190"/>
      <c r="O299" s="190"/>
      <c r="P299" s="191"/>
      <c r="Q299" s="192"/>
      <c r="R299" s="191"/>
      <c r="S299" s="191"/>
      <c r="T299" s="108"/>
      <c r="U299" s="108"/>
      <c r="V299" s="108"/>
      <c r="W299" s="108"/>
      <c r="X299" s="108"/>
      <c r="Y299" s="108"/>
      <c r="Z299" s="108"/>
      <c r="AA299" s="108"/>
    </row>
    <row r="300" spans="4:27" s="16" customFormat="1" hidden="1" x14ac:dyDescent="0.2">
      <c r="D300" s="17"/>
      <c r="E300" s="17"/>
      <c r="F300" s="18"/>
      <c r="G300" s="18"/>
      <c r="H300" s="18"/>
      <c r="I300" s="17"/>
      <c r="J300" s="17"/>
      <c r="M300" s="108"/>
      <c r="N300" s="190"/>
      <c r="O300" s="190"/>
      <c r="P300" s="191"/>
      <c r="Q300" s="192"/>
      <c r="R300" s="191"/>
      <c r="S300" s="191"/>
      <c r="T300" s="108"/>
      <c r="U300" s="108"/>
      <c r="V300" s="108"/>
      <c r="W300" s="108"/>
      <c r="X300" s="108"/>
      <c r="Y300" s="108"/>
      <c r="Z300" s="108"/>
      <c r="AA300" s="108"/>
    </row>
    <row r="301" spans="4:27" s="16" customFormat="1" hidden="1" x14ac:dyDescent="0.2">
      <c r="D301" s="17"/>
      <c r="E301" s="17"/>
      <c r="F301" s="18"/>
      <c r="G301" s="18"/>
      <c r="H301" s="18"/>
      <c r="I301" s="17"/>
      <c r="J301" s="17"/>
      <c r="M301" s="108"/>
      <c r="N301" s="190"/>
      <c r="O301" s="190"/>
      <c r="P301" s="191"/>
      <c r="Q301" s="192"/>
      <c r="R301" s="191"/>
      <c r="S301" s="191"/>
      <c r="T301" s="108"/>
      <c r="U301" s="108"/>
      <c r="V301" s="108"/>
      <c r="W301" s="108"/>
      <c r="X301" s="108"/>
      <c r="Y301" s="108"/>
      <c r="Z301" s="108"/>
      <c r="AA301" s="108"/>
    </row>
    <row r="302" spans="4:27" s="16" customFormat="1" hidden="1" x14ac:dyDescent="0.2">
      <c r="D302" s="17"/>
      <c r="E302" s="17"/>
      <c r="F302" s="18"/>
      <c r="G302" s="18"/>
      <c r="H302" s="18"/>
      <c r="I302" s="17"/>
      <c r="J302" s="17"/>
      <c r="M302" s="108"/>
      <c r="N302" s="190"/>
      <c r="O302" s="190"/>
      <c r="P302" s="191"/>
      <c r="Q302" s="192"/>
      <c r="R302" s="191"/>
      <c r="S302" s="191"/>
      <c r="T302" s="108"/>
      <c r="U302" s="108"/>
      <c r="V302" s="108"/>
      <c r="W302" s="108"/>
      <c r="X302" s="108"/>
      <c r="Y302" s="108"/>
      <c r="Z302" s="108"/>
      <c r="AA302" s="108"/>
    </row>
    <row r="303" spans="4:27" s="16" customFormat="1" hidden="1" x14ac:dyDescent="0.2">
      <c r="D303" s="17"/>
      <c r="E303" s="17"/>
      <c r="F303" s="18"/>
      <c r="G303" s="18"/>
      <c r="H303" s="18"/>
      <c r="I303" s="17"/>
      <c r="J303" s="17"/>
      <c r="M303" s="108"/>
      <c r="N303" s="190"/>
      <c r="O303" s="190"/>
      <c r="P303" s="191"/>
      <c r="Q303" s="192"/>
      <c r="R303" s="191"/>
      <c r="S303" s="191"/>
      <c r="T303" s="108"/>
      <c r="U303" s="108"/>
      <c r="V303" s="108"/>
      <c r="W303" s="108"/>
      <c r="X303" s="108"/>
      <c r="Y303" s="108"/>
      <c r="Z303" s="108"/>
      <c r="AA303" s="108"/>
    </row>
    <row r="304" spans="4:27" s="16" customFormat="1" hidden="1" x14ac:dyDescent="0.2">
      <c r="D304" s="17"/>
      <c r="E304" s="17"/>
      <c r="F304" s="18"/>
      <c r="G304" s="18"/>
      <c r="H304" s="18"/>
      <c r="I304" s="17"/>
      <c r="J304" s="17"/>
      <c r="M304" s="108"/>
      <c r="N304" s="190"/>
      <c r="O304" s="190"/>
      <c r="P304" s="191"/>
      <c r="Q304" s="192"/>
      <c r="R304" s="191"/>
      <c r="S304" s="191"/>
      <c r="T304" s="108"/>
      <c r="U304" s="108"/>
      <c r="V304" s="108"/>
      <c r="W304" s="108"/>
      <c r="X304" s="108"/>
      <c r="Y304" s="108"/>
      <c r="Z304" s="108"/>
      <c r="AA304" s="108"/>
    </row>
    <row r="305" spans="4:27" s="16" customFormat="1" hidden="1" x14ac:dyDescent="0.2">
      <c r="D305" s="17"/>
      <c r="E305" s="17"/>
      <c r="F305" s="18"/>
      <c r="G305" s="18"/>
      <c r="H305" s="18"/>
      <c r="I305" s="17"/>
      <c r="J305" s="17"/>
      <c r="M305" s="108"/>
      <c r="N305" s="190"/>
      <c r="O305" s="190"/>
      <c r="P305" s="191"/>
      <c r="Q305" s="192"/>
      <c r="R305" s="191"/>
      <c r="S305" s="191"/>
      <c r="T305" s="108"/>
      <c r="U305" s="108"/>
      <c r="V305" s="108"/>
      <c r="W305" s="108"/>
      <c r="X305" s="108"/>
      <c r="Y305" s="108"/>
      <c r="Z305" s="108"/>
      <c r="AA305" s="108"/>
    </row>
    <row r="306" spans="4:27" s="16" customFormat="1" hidden="1" x14ac:dyDescent="0.2">
      <c r="D306" s="17"/>
      <c r="E306" s="17"/>
      <c r="F306" s="18"/>
      <c r="G306" s="18"/>
      <c r="H306" s="18"/>
      <c r="I306" s="17"/>
      <c r="J306" s="17"/>
      <c r="M306" s="108"/>
      <c r="N306" s="190"/>
      <c r="O306" s="190"/>
      <c r="P306" s="191"/>
      <c r="Q306" s="192"/>
      <c r="R306" s="191"/>
      <c r="S306" s="191"/>
      <c r="T306" s="108"/>
      <c r="U306" s="108"/>
      <c r="V306" s="108"/>
      <c r="W306" s="108"/>
      <c r="X306" s="108"/>
      <c r="Y306" s="108"/>
      <c r="Z306" s="108"/>
      <c r="AA306" s="108"/>
    </row>
    <row r="307" spans="4:27" s="16" customFormat="1" hidden="1" x14ac:dyDescent="0.2">
      <c r="D307" s="17"/>
      <c r="E307" s="17"/>
      <c r="F307" s="18"/>
      <c r="G307" s="18"/>
      <c r="H307" s="18"/>
      <c r="I307" s="17"/>
      <c r="J307" s="17"/>
      <c r="M307" s="108"/>
      <c r="N307" s="190"/>
      <c r="O307" s="190"/>
      <c r="P307" s="191"/>
      <c r="Q307" s="192"/>
      <c r="R307" s="191"/>
      <c r="S307" s="191"/>
      <c r="T307" s="108"/>
      <c r="U307" s="108"/>
      <c r="V307" s="108"/>
      <c r="W307" s="108"/>
      <c r="X307" s="108"/>
      <c r="Y307" s="108"/>
      <c r="Z307" s="108"/>
      <c r="AA307" s="108"/>
    </row>
    <row r="308" spans="4:27" s="16" customFormat="1" hidden="1" x14ac:dyDescent="0.2">
      <c r="D308" s="17"/>
      <c r="E308" s="17"/>
      <c r="F308" s="18"/>
      <c r="G308" s="18"/>
      <c r="H308" s="18"/>
      <c r="I308" s="17"/>
      <c r="J308" s="17"/>
      <c r="M308" s="108"/>
      <c r="N308" s="190"/>
      <c r="O308" s="190"/>
      <c r="P308" s="191"/>
      <c r="Q308" s="192"/>
      <c r="R308" s="191"/>
      <c r="S308" s="191"/>
      <c r="T308" s="108"/>
      <c r="U308" s="108"/>
      <c r="V308" s="108"/>
      <c r="W308" s="108"/>
      <c r="X308" s="108"/>
      <c r="Y308" s="108"/>
      <c r="Z308" s="108"/>
      <c r="AA308" s="108"/>
    </row>
    <row r="309" spans="4:27" s="16" customFormat="1" hidden="1" x14ac:dyDescent="0.2">
      <c r="D309" s="17"/>
      <c r="E309" s="17"/>
      <c r="F309" s="18"/>
      <c r="G309" s="18"/>
      <c r="H309" s="18"/>
      <c r="I309" s="17"/>
      <c r="J309" s="17"/>
      <c r="M309" s="108"/>
      <c r="N309" s="190"/>
      <c r="O309" s="190"/>
      <c r="P309" s="191"/>
      <c r="Q309" s="192"/>
      <c r="R309" s="191"/>
      <c r="S309" s="191"/>
      <c r="T309" s="108"/>
      <c r="U309" s="108"/>
      <c r="V309" s="108"/>
      <c r="W309" s="108"/>
      <c r="X309" s="108"/>
      <c r="Y309" s="108"/>
      <c r="Z309" s="108"/>
      <c r="AA309" s="108"/>
    </row>
    <row r="310" spans="4:27" s="16" customFormat="1" hidden="1" x14ac:dyDescent="0.2">
      <c r="D310" s="17"/>
      <c r="E310" s="17"/>
      <c r="F310" s="18"/>
      <c r="G310" s="18"/>
      <c r="H310" s="18"/>
      <c r="I310" s="17"/>
      <c r="J310" s="17"/>
      <c r="M310" s="108"/>
      <c r="N310" s="190"/>
      <c r="O310" s="190"/>
      <c r="P310" s="191"/>
      <c r="Q310" s="192"/>
      <c r="R310" s="191"/>
      <c r="S310" s="191"/>
      <c r="T310" s="108"/>
      <c r="U310" s="108"/>
      <c r="V310" s="108"/>
      <c r="W310" s="108"/>
      <c r="X310" s="108"/>
      <c r="Y310" s="108"/>
      <c r="Z310" s="108"/>
      <c r="AA310" s="108"/>
    </row>
    <row r="311" spans="4:27" s="16" customFormat="1" hidden="1" x14ac:dyDescent="0.2">
      <c r="D311" s="17"/>
      <c r="E311" s="17"/>
      <c r="F311" s="18"/>
      <c r="G311" s="18"/>
      <c r="H311" s="18"/>
      <c r="I311" s="17"/>
      <c r="J311" s="17"/>
      <c r="M311" s="108"/>
      <c r="N311" s="190"/>
      <c r="O311" s="190"/>
      <c r="P311" s="191"/>
      <c r="Q311" s="192"/>
      <c r="R311" s="191"/>
      <c r="S311" s="191"/>
      <c r="T311" s="108"/>
      <c r="U311" s="108"/>
      <c r="V311" s="108"/>
      <c r="W311" s="108"/>
      <c r="X311" s="108"/>
      <c r="Y311" s="108"/>
      <c r="Z311" s="108"/>
      <c r="AA311" s="108"/>
    </row>
    <row r="312" spans="4:27" s="16" customFormat="1" hidden="1" x14ac:dyDescent="0.2">
      <c r="D312" s="17"/>
      <c r="E312" s="17"/>
      <c r="F312" s="18"/>
      <c r="G312" s="18"/>
      <c r="H312" s="18"/>
      <c r="I312" s="17"/>
      <c r="J312" s="17"/>
      <c r="M312" s="108"/>
      <c r="N312" s="190"/>
      <c r="O312" s="190"/>
      <c r="P312" s="191"/>
      <c r="Q312" s="192"/>
      <c r="R312" s="191"/>
      <c r="S312" s="191"/>
      <c r="T312" s="108"/>
      <c r="U312" s="108"/>
      <c r="V312" s="108"/>
      <c r="W312" s="108"/>
      <c r="X312" s="108"/>
      <c r="Y312" s="108"/>
      <c r="Z312" s="108"/>
      <c r="AA312" s="108"/>
    </row>
    <row r="313" spans="4:27" s="16" customFormat="1" hidden="1" x14ac:dyDescent="0.2">
      <c r="D313" s="17"/>
      <c r="E313" s="17"/>
      <c r="F313" s="18"/>
      <c r="G313" s="18"/>
      <c r="H313" s="18"/>
      <c r="I313" s="17"/>
      <c r="J313" s="17"/>
      <c r="M313" s="108"/>
      <c r="N313" s="190"/>
      <c r="O313" s="190"/>
      <c r="P313" s="191"/>
      <c r="Q313" s="192"/>
      <c r="R313" s="191"/>
      <c r="S313" s="191"/>
      <c r="T313" s="108"/>
      <c r="U313" s="108"/>
      <c r="V313" s="108"/>
      <c r="W313" s="108"/>
      <c r="X313" s="108"/>
      <c r="Y313" s="108"/>
      <c r="Z313" s="108"/>
      <c r="AA313" s="108"/>
    </row>
    <row r="314" spans="4:27" s="16" customFormat="1" hidden="1" x14ac:dyDescent="0.2">
      <c r="D314" s="17"/>
      <c r="E314" s="17"/>
      <c r="F314" s="18"/>
      <c r="G314" s="18"/>
      <c r="H314" s="18"/>
      <c r="I314" s="17"/>
      <c r="J314" s="17"/>
      <c r="M314" s="108"/>
      <c r="N314" s="190"/>
      <c r="O314" s="190"/>
      <c r="P314" s="191"/>
      <c r="Q314" s="192"/>
      <c r="R314" s="191"/>
      <c r="S314" s="191"/>
      <c r="T314" s="108"/>
      <c r="U314" s="108"/>
      <c r="V314" s="108"/>
      <c r="W314" s="108"/>
      <c r="X314" s="108"/>
      <c r="Y314" s="108"/>
      <c r="Z314" s="108"/>
      <c r="AA314" s="108"/>
    </row>
    <row r="315" spans="4:27" s="16" customFormat="1" hidden="1" x14ac:dyDescent="0.2">
      <c r="D315" s="17"/>
      <c r="E315" s="17"/>
      <c r="F315" s="18"/>
      <c r="G315" s="18"/>
      <c r="H315" s="18"/>
      <c r="I315" s="17"/>
      <c r="J315" s="17"/>
      <c r="M315" s="108"/>
      <c r="N315" s="190"/>
      <c r="O315" s="190"/>
      <c r="P315" s="191"/>
      <c r="Q315" s="192"/>
      <c r="R315" s="191"/>
      <c r="S315" s="191"/>
      <c r="T315" s="108"/>
      <c r="U315" s="108"/>
      <c r="V315" s="108"/>
      <c r="W315" s="108"/>
      <c r="X315" s="108"/>
      <c r="Y315" s="108"/>
      <c r="Z315" s="108"/>
      <c r="AA315" s="108"/>
    </row>
    <row r="316" spans="4:27" s="16" customFormat="1" hidden="1" x14ac:dyDescent="0.2">
      <c r="D316" s="17"/>
      <c r="E316" s="17"/>
      <c r="F316" s="18"/>
      <c r="G316" s="18"/>
      <c r="H316" s="18"/>
      <c r="I316" s="17"/>
      <c r="J316" s="17"/>
      <c r="M316" s="108"/>
      <c r="N316" s="190"/>
      <c r="O316" s="190"/>
      <c r="P316" s="191"/>
      <c r="Q316" s="192"/>
      <c r="R316" s="191"/>
      <c r="S316" s="191"/>
      <c r="T316" s="108"/>
      <c r="U316" s="108"/>
      <c r="V316" s="108"/>
      <c r="W316" s="108"/>
      <c r="X316" s="108"/>
      <c r="Y316" s="108"/>
      <c r="Z316" s="108"/>
      <c r="AA316" s="108"/>
    </row>
    <row r="317" spans="4:27" s="16" customFormat="1" hidden="1" x14ac:dyDescent="0.2">
      <c r="D317" s="17"/>
      <c r="E317" s="17"/>
      <c r="F317" s="18"/>
      <c r="G317" s="18"/>
      <c r="H317" s="18"/>
      <c r="I317" s="17"/>
      <c r="J317" s="17"/>
      <c r="M317" s="108"/>
      <c r="N317" s="190"/>
      <c r="O317" s="190"/>
      <c r="P317" s="191"/>
      <c r="Q317" s="192"/>
      <c r="R317" s="191"/>
      <c r="S317" s="191"/>
      <c r="T317" s="108"/>
      <c r="U317" s="108"/>
      <c r="V317" s="108"/>
      <c r="W317" s="108"/>
      <c r="X317" s="108"/>
      <c r="Y317" s="108"/>
      <c r="Z317" s="108"/>
      <c r="AA317" s="108"/>
    </row>
    <row r="318" spans="4:27" s="16" customFormat="1" hidden="1" x14ac:dyDescent="0.2">
      <c r="D318" s="17"/>
      <c r="E318" s="17"/>
      <c r="F318" s="18"/>
      <c r="G318" s="18"/>
      <c r="H318" s="18"/>
      <c r="I318" s="17"/>
      <c r="J318" s="17"/>
      <c r="M318" s="108"/>
      <c r="N318" s="190"/>
      <c r="O318" s="190"/>
      <c r="P318" s="191"/>
      <c r="Q318" s="192"/>
      <c r="R318" s="191"/>
      <c r="S318" s="191"/>
      <c r="T318" s="108"/>
      <c r="U318" s="108"/>
      <c r="V318" s="108"/>
      <c r="W318" s="108"/>
      <c r="X318" s="108"/>
      <c r="Y318" s="108"/>
      <c r="Z318" s="108"/>
      <c r="AA318" s="108"/>
    </row>
    <row r="319" spans="4:27" s="16" customFormat="1" hidden="1" x14ac:dyDescent="0.2">
      <c r="D319" s="17"/>
      <c r="E319" s="17"/>
      <c r="F319" s="18"/>
      <c r="G319" s="18"/>
      <c r="H319" s="18"/>
      <c r="I319" s="17"/>
      <c r="J319" s="17"/>
      <c r="M319" s="108"/>
      <c r="N319" s="190"/>
      <c r="O319" s="190"/>
      <c r="P319" s="191"/>
      <c r="Q319" s="192"/>
      <c r="R319" s="191"/>
      <c r="S319" s="191"/>
      <c r="T319" s="108"/>
      <c r="U319" s="108"/>
      <c r="V319" s="108"/>
      <c r="W319" s="108"/>
      <c r="X319" s="108"/>
      <c r="Y319" s="108"/>
      <c r="Z319" s="108"/>
      <c r="AA319" s="108"/>
    </row>
    <row r="320" spans="4:27" s="16" customFormat="1" hidden="1" x14ac:dyDescent="0.2">
      <c r="D320" s="17"/>
      <c r="E320" s="17"/>
      <c r="F320" s="18"/>
      <c r="G320" s="18"/>
      <c r="H320" s="18"/>
      <c r="I320" s="17"/>
      <c r="J320" s="17"/>
      <c r="M320" s="108"/>
      <c r="N320" s="190"/>
      <c r="O320" s="190"/>
      <c r="P320" s="191"/>
      <c r="Q320" s="192"/>
      <c r="R320" s="191"/>
      <c r="S320" s="191"/>
      <c r="T320" s="108"/>
      <c r="U320" s="108"/>
      <c r="V320" s="108"/>
      <c r="W320" s="108"/>
      <c r="X320" s="108"/>
      <c r="Y320" s="108"/>
      <c r="Z320" s="108"/>
      <c r="AA320" s="108"/>
    </row>
    <row r="321" spans="4:27" s="16" customFormat="1" hidden="1" x14ac:dyDescent="0.2">
      <c r="D321" s="17"/>
      <c r="E321" s="17"/>
      <c r="F321" s="18"/>
      <c r="G321" s="18"/>
      <c r="H321" s="18"/>
      <c r="I321" s="17"/>
      <c r="J321" s="17"/>
      <c r="M321" s="108"/>
      <c r="N321" s="190"/>
      <c r="O321" s="190"/>
      <c r="P321" s="191"/>
      <c r="Q321" s="192"/>
      <c r="R321" s="191"/>
      <c r="S321" s="191"/>
      <c r="T321" s="108"/>
      <c r="U321" s="108"/>
      <c r="V321" s="108"/>
      <c r="W321" s="108"/>
      <c r="X321" s="108"/>
      <c r="Y321" s="108"/>
      <c r="Z321" s="108"/>
      <c r="AA321" s="108"/>
    </row>
    <row r="322" spans="4:27" s="16" customFormat="1" hidden="1" x14ac:dyDescent="0.2">
      <c r="D322" s="17"/>
      <c r="E322" s="17"/>
      <c r="F322" s="18"/>
      <c r="G322" s="18"/>
      <c r="H322" s="18"/>
      <c r="I322" s="17"/>
      <c r="J322" s="17"/>
      <c r="M322" s="108"/>
      <c r="N322" s="190"/>
      <c r="O322" s="190"/>
      <c r="P322" s="191"/>
      <c r="Q322" s="192"/>
      <c r="R322" s="191"/>
      <c r="S322" s="191"/>
      <c r="T322" s="108"/>
      <c r="U322" s="108"/>
      <c r="V322" s="108"/>
      <c r="W322" s="108"/>
      <c r="X322" s="108"/>
      <c r="Y322" s="108"/>
      <c r="Z322" s="108"/>
      <c r="AA322" s="108"/>
    </row>
    <row r="323" spans="4:27" s="16" customFormat="1" hidden="1" x14ac:dyDescent="0.2">
      <c r="D323" s="17"/>
      <c r="E323" s="17"/>
      <c r="F323" s="18"/>
      <c r="G323" s="18"/>
      <c r="H323" s="18"/>
      <c r="I323" s="17"/>
      <c r="J323" s="17"/>
      <c r="M323" s="108"/>
      <c r="N323" s="190"/>
      <c r="O323" s="190"/>
      <c r="P323" s="191"/>
      <c r="Q323" s="192"/>
      <c r="R323" s="191"/>
      <c r="S323" s="191"/>
      <c r="T323" s="108"/>
      <c r="U323" s="108"/>
      <c r="V323" s="108"/>
      <c r="W323" s="108"/>
      <c r="X323" s="108"/>
      <c r="Y323" s="108"/>
      <c r="Z323" s="108"/>
      <c r="AA323" s="108"/>
    </row>
    <row r="324" spans="4:27" s="16" customFormat="1" hidden="1" x14ac:dyDescent="0.2">
      <c r="D324" s="17"/>
      <c r="E324" s="17"/>
      <c r="F324" s="18"/>
      <c r="G324" s="18"/>
      <c r="H324" s="18"/>
      <c r="I324" s="17"/>
      <c r="J324" s="17"/>
      <c r="M324" s="108"/>
      <c r="N324" s="190"/>
      <c r="O324" s="190"/>
      <c r="P324" s="191"/>
      <c r="Q324" s="192"/>
      <c r="R324" s="191"/>
      <c r="S324" s="191"/>
      <c r="T324" s="108"/>
      <c r="U324" s="108"/>
      <c r="V324" s="108"/>
      <c r="W324" s="108"/>
      <c r="X324" s="108"/>
      <c r="Y324" s="108"/>
      <c r="Z324" s="108"/>
      <c r="AA324" s="108"/>
    </row>
    <row r="325" spans="4:27" s="16" customFormat="1" hidden="1" x14ac:dyDescent="0.2">
      <c r="D325" s="17"/>
      <c r="E325" s="17"/>
      <c r="F325" s="18"/>
      <c r="G325" s="18"/>
      <c r="H325" s="18"/>
      <c r="I325" s="17"/>
      <c r="J325" s="17"/>
      <c r="M325" s="108"/>
      <c r="N325" s="190"/>
      <c r="O325" s="190"/>
      <c r="P325" s="191"/>
      <c r="Q325" s="192"/>
      <c r="R325" s="191"/>
      <c r="S325" s="191"/>
      <c r="T325" s="108"/>
      <c r="U325" s="108"/>
      <c r="V325" s="108"/>
      <c r="W325" s="108"/>
      <c r="X325" s="108"/>
      <c r="Y325" s="108"/>
      <c r="Z325" s="108"/>
      <c r="AA325" s="108"/>
    </row>
    <row r="326" spans="4:27" s="16" customFormat="1" hidden="1" x14ac:dyDescent="0.2">
      <c r="D326" s="17"/>
      <c r="E326" s="17"/>
      <c r="F326" s="18"/>
      <c r="G326" s="18"/>
      <c r="H326" s="18"/>
      <c r="I326" s="17"/>
      <c r="J326" s="17"/>
      <c r="M326" s="108"/>
      <c r="N326" s="190"/>
      <c r="O326" s="190"/>
      <c r="P326" s="191"/>
      <c r="Q326" s="192"/>
      <c r="R326" s="191"/>
      <c r="S326" s="191"/>
      <c r="T326" s="108"/>
      <c r="U326" s="108"/>
      <c r="V326" s="108"/>
      <c r="W326" s="108"/>
      <c r="X326" s="108"/>
      <c r="Y326" s="108"/>
      <c r="Z326" s="108"/>
      <c r="AA326" s="108"/>
    </row>
    <row r="327" spans="4:27" s="16" customFormat="1" hidden="1" x14ac:dyDescent="0.2">
      <c r="D327" s="17"/>
      <c r="E327" s="17"/>
      <c r="F327" s="18"/>
      <c r="G327" s="18"/>
      <c r="H327" s="18"/>
      <c r="I327" s="17"/>
      <c r="J327" s="17"/>
      <c r="M327" s="108"/>
      <c r="N327" s="190"/>
      <c r="O327" s="190"/>
      <c r="P327" s="191"/>
      <c r="Q327" s="192"/>
      <c r="R327" s="191"/>
      <c r="S327" s="191"/>
      <c r="T327" s="108"/>
      <c r="U327" s="108"/>
      <c r="V327" s="108"/>
      <c r="W327" s="108"/>
      <c r="X327" s="108"/>
      <c r="Y327" s="108"/>
      <c r="Z327" s="108"/>
      <c r="AA327" s="108"/>
    </row>
    <row r="328" spans="4:27" s="16" customFormat="1" hidden="1" x14ac:dyDescent="0.2">
      <c r="D328" s="17"/>
      <c r="E328" s="17"/>
      <c r="F328" s="18"/>
      <c r="G328" s="18"/>
      <c r="H328" s="18"/>
      <c r="I328" s="17"/>
      <c r="J328" s="17"/>
      <c r="M328" s="108"/>
      <c r="N328" s="190"/>
      <c r="O328" s="190"/>
      <c r="P328" s="191"/>
      <c r="Q328" s="192"/>
      <c r="R328" s="191"/>
      <c r="S328" s="191"/>
      <c r="T328" s="108"/>
      <c r="U328" s="108"/>
      <c r="V328" s="108"/>
      <c r="W328" s="108"/>
      <c r="X328" s="108"/>
      <c r="Y328" s="108"/>
      <c r="Z328" s="108"/>
      <c r="AA328" s="108"/>
    </row>
    <row r="329" spans="4:27" s="16" customFormat="1" hidden="1" x14ac:dyDescent="0.2">
      <c r="D329" s="17"/>
      <c r="E329" s="17"/>
      <c r="F329" s="18"/>
      <c r="G329" s="18"/>
      <c r="H329" s="18"/>
      <c r="I329" s="17"/>
      <c r="J329" s="17"/>
      <c r="M329" s="108"/>
      <c r="N329" s="190"/>
      <c r="O329" s="190"/>
      <c r="P329" s="191"/>
      <c r="Q329" s="192"/>
      <c r="R329" s="191"/>
      <c r="S329" s="191"/>
      <c r="T329" s="108"/>
      <c r="U329" s="108"/>
      <c r="V329" s="108"/>
      <c r="W329" s="108"/>
      <c r="X329" s="108"/>
      <c r="Y329" s="108"/>
      <c r="Z329" s="108"/>
      <c r="AA329" s="108"/>
    </row>
    <row r="330" spans="4:27" s="16" customFormat="1" hidden="1" x14ac:dyDescent="0.2">
      <c r="D330" s="17"/>
      <c r="E330" s="17"/>
      <c r="F330" s="18"/>
      <c r="G330" s="18"/>
      <c r="H330" s="18"/>
      <c r="I330" s="17"/>
      <c r="J330" s="17"/>
      <c r="M330" s="108"/>
      <c r="N330" s="190"/>
      <c r="O330" s="190"/>
      <c r="P330" s="191"/>
      <c r="Q330" s="192"/>
      <c r="R330" s="191"/>
      <c r="S330" s="191"/>
      <c r="T330" s="108"/>
      <c r="U330" s="108"/>
      <c r="V330" s="108"/>
      <c r="W330" s="108"/>
      <c r="X330" s="108"/>
      <c r="Y330" s="108"/>
      <c r="Z330" s="108"/>
      <c r="AA330" s="108"/>
    </row>
    <row r="331" spans="4:27" s="16" customFormat="1" hidden="1" x14ac:dyDescent="0.2">
      <c r="D331" s="17"/>
      <c r="E331" s="17"/>
      <c r="F331" s="18"/>
      <c r="G331" s="18"/>
      <c r="H331" s="18"/>
      <c r="I331" s="17"/>
      <c r="J331" s="17"/>
      <c r="M331" s="108"/>
      <c r="N331" s="190"/>
      <c r="O331" s="190"/>
      <c r="P331" s="191"/>
      <c r="Q331" s="192"/>
      <c r="R331" s="191"/>
      <c r="S331" s="191"/>
      <c r="T331" s="108"/>
      <c r="U331" s="108"/>
      <c r="V331" s="108"/>
      <c r="W331" s="108"/>
      <c r="X331" s="108"/>
      <c r="Y331" s="108"/>
      <c r="Z331" s="108"/>
      <c r="AA331" s="108"/>
    </row>
    <row r="332" spans="4:27" s="16" customFormat="1" hidden="1" x14ac:dyDescent="0.2">
      <c r="D332" s="17"/>
      <c r="E332" s="17"/>
      <c r="F332" s="18"/>
      <c r="G332" s="18"/>
      <c r="H332" s="18"/>
      <c r="I332" s="17"/>
      <c r="J332" s="17"/>
      <c r="M332" s="108"/>
      <c r="N332" s="190"/>
      <c r="O332" s="190"/>
      <c r="P332" s="191"/>
      <c r="Q332" s="192"/>
      <c r="R332" s="191"/>
      <c r="S332" s="191"/>
      <c r="T332" s="108"/>
      <c r="U332" s="108"/>
      <c r="V332" s="108"/>
      <c r="W332" s="108"/>
      <c r="X332" s="108"/>
      <c r="Y332" s="108"/>
      <c r="Z332" s="108"/>
      <c r="AA332" s="108"/>
    </row>
    <row r="333" spans="4:27" s="16" customFormat="1" hidden="1" x14ac:dyDescent="0.2">
      <c r="D333" s="17"/>
      <c r="E333" s="17"/>
      <c r="F333" s="18"/>
      <c r="G333" s="18"/>
      <c r="H333" s="18"/>
      <c r="I333" s="17"/>
      <c r="J333" s="17"/>
      <c r="M333" s="108"/>
      <c r="N333" s="190"/>
      <c r="O333" s="190"/>
      <c r="P333" s="191"/>
      <c r="Q333" s="192"/>
      <c r="R333" s="191"/>
      <c r="S333" s="191"/>
      <c r="T333" s="108"/>
      <c r="U333" s="108"/>
      <c r="V333" s="108"/>
      <c r="W333" s="108"/>
      <c r="X333" s="108"/>
      <c r="Y333" s="108"/>
      <c r="Z333" s="108"/>
      <c r="AA333" s="108"/>
    </row>
    <row r="334" spans="4:27" s="16" customFormat="1" hidden="1" x14ac:dyDescent="0.2">
      <c r="D334" s="17"/>
      <c r="E334" s="17"/>
      <c r="F334" s="18"/>
      <c r="G334" s="18"/>
      <c r="H334" s="18"/>
      <c r="I334" s="17"/>
      <c r="J334" s="17"/>
      <c r="M334" s="108"/>
      <c r="N334" s="190"/>
      <c r="O334" s="190"/>
      <c r="P334" s="191"/>
      <c r="Q334" s="192"/>
      <c r="R334" s="191"/>
      <c r="S334" s="191"/>
      <c r="T334" s="108"/>
      <c r="U334" s="108"/>
      <c r="V334" s="108"/>
      <c r="W334" s="108"/>
      <c r="X334" s="108"/>
      <c r="Y334" s="108"/>
      <c r="Z334" s="108"/>
      <c r="AA334" s="108"/>
    </row>
    <row r="335" spans="4:27" s="16" customFormat="1" hidden="1" x14ac:dyDescent="0.2">
      <c r="D335" s="17"/>
      <c r="E335" s="17"/>
      <c r="F335" s="18"/>
      <c r="G335" s="18"/>
      <c r="H335" s="18"/>
      <c r="I335" s="17"/>
      <c r="J335" s="17"/>
      <c r="M335" s="108"/>
      <c r="N335" s="190"/>
      <c r="O335" s="190"/>
      <c r="P335" s="191"/>
      <c r="Q335" s="192"/>
      <c r="R335" s="191"/>
      <c r="S335" s="191"/>
      <c r="T335" s="108"/>
      <c r="U335" s="108"/>
      <c r="V335" s="108"/>
      <c r="W335" s="108"/>
      <c r="X335" s="108"/>
      <c r="Y335" s="108"/>
      <c r="Z335" s="108"/>
      <c r="AA335" s="108"/>
    </row>
    <row r="336" spans="4:27" s="16" customFormat="1" hidden="1" x14ac:dyDescent="0.2">
      <c r="D336" s="17"/>
      <c r="E336" s="17"/>
      <c r="F336" s="18"/>
      <c r="G336" s="18"/>
      <c r="H336" s="18"/>
      <c r="I336" s="17"/>
      <c r="J336" s="17"/>
      <c r="M336" s="108"/>
      <c r="N336" s="190"/>
      <c r="O336" s="190"/>
      <c r="P336" s="191"/>
      <c r="Q336" s="192"/>
      <c r="R336" s="191"/>
      <c r="S336" s="191"/>
      <c r="T336" s="108"/>
      <c r="U336" s="108"/>
      <c r="V336" s="108"/>
      <c r="W336" s="108"/>
      <c r="X336" s="108"/>
      <c r="Y336" s="108"/>
      <c r="Z336" s="108"/>
      <c r="AA336" s="108"/>
    </row>
    <row r="337" spans="4:27" s="16" customFormat="1" hidden="1" x14ac:dyDescent="0.2">
      <c r="D337" s="17"/>
      <c r="E337" s="17"/>
      <c r="F337" s="18"/>
      <c r="G337" s="18"/>
      <c r="H337" s="18"/>
      <c r="I337" s="17"/>
      <c r="J337" s="17"/>
      <c r="M337" s="108"/>
      <c r="N337" s="190"/>
      <c r="O337" s="190"/>
      <c r="P337" s="191"/>
      <c r="Q337" s="192"/>
      <c r="R337" s="191"/>
      <c r="S337" s="191"/>
      <c r="T337" s="108"/>
      <c r="U337" s="108"/>
      <c r="V337" s="108"/>
      <c r="W337" s="108"/>
      <c r="X337" s="108"/>
      <c r="Y337" s="108"/>
      <c r="Z337" s="108"/>
      <c r="AA337" s="108"/>
    </row>
    <row r="338" spans="4:27" s="16" customFormat="1" hidden="1" x14ac:dyDescent="0.2">
      <c r="D338" s="17"/>
      <c r="E338" s="17"/>
      <c r="F338" s="18"/>
      <c r="G338" s="18"/>
      <c r="H338" s="18"/>
      <c r="I338" s="17"/>
      <c r="J338" s="17"/>
      <c r="M338" s="108"/>
      <c r="N338" s="190"/>
      <c r="O338" s="190"/>
      <c r="P338" s="191"/>
      <c r="Q338" s="192"/>
      <c r="R338" s="191"/>
      <c r="S338" s="191"/>
      <c r="T338" s="108"/>
      <c r="U338" s="108"/>
      <c r="V338" s="108"/>
      <c r="W338" s="108"/>
      <c r="X338" s="108"/>
      <c r="Y338" s="108"/>
      <c r="Z338" s="108"/>
      <c r="AA338" s="108"/>
    </row>
    <row r="339" spans="4:27" s="16" customFormat="1" hidden="1" x14ac:dyDescent="0.2">
      <c r="D339" s="17"/>
      <c r="E339" s="17"/>
      <c r="F339" s="18"/>
      <c r="G339" s="18"/>
      <c r="H339" s="18"/>
      <c r="I339" s="17"/>
      <c r="J339" s="17"/>
      <c r="M339" s="108"/>
      <c r="N339" s="190"/>
      <c r="O339" s="190"/>
      <c r="P339" s="191"/>
      <c r="Q339" s="192"/>
      <c r="R339" s="191"/>
      <c r="S339" s="191"/>
      <c r="T339" s="108"/>
      <c r="U339" s="108"/>
      <c r="V339" s="108"/>
      <c r="W339" s="108"/>
      <c r="X339" s="108"/>
      <c r="Y339" s="108"/>
      <c r="Z339" s="108"/>
      <c r="AA339" s="108"/>
    </row>
    <row r="340" spans="4:27" s="16" customFormat="1" hidden="1" x14ac:dyDescent="0.2">
      <c r="D340" s="17"/>
      <c r="E340" s="17"/>
      <c r="F340" s="18"/>
      <c r="G340" s="18"/>
      <c r="H340" s="18"/>
      <c r="I340" s="17"/>
      <c r="J340" s="17"/>
      <c r="M340" s="108"/>
      <c r="N340" s="190"/>
      <c r="O340" s="190"/>
      <c r="P340" s="191"/>
      <c r="Q340" s="192"/>
      <c r="R340" s="191"/>
      <c r="S340" s="191"/>
      <c r="T340" s="108"/>
      <c r="U340" s="108"/>
      <c r="V340" s="108"/>
      <c r="W340" s="108"/>
      <c r="X340" s="108"/>
      <c r="Y340" s="108"/>
      <c r="Z340" s="108"/>
      <c r="AA340" s="108"/>
    </row>
    <row r="341" spans="4:27" s="16" customFormat="1" hidden="1" x14ac:dyDescent="0.2">
      <c r="D341" s="17"/>
      <c r="E341" s="17"/>
      <c r="F341" s="18"/>
      <c r="G341" s="18"/>
      <c r="H341" s="18"/>
      <c r="I341" s="17"/>
      <c r="J341" s="17"/>
      <c r="M341" s="108"/>
      <c r="N341" s="190"/>
      <c r="O341" s="190"/>
      <c r="P341" s="191"/>
      <c r="Q341" s="192"/>
      <c r="R341" s="191"/>
      <c r="S341" s="191"/>
      <c r="T341" s="108"/>
      <c r="U341" s="108"/>
      <c r="V341" s="108"/>
      <c r="W341" s="108"/>
      <c r="X341" s="108"/>
      <c r="Y341" s="108"/>
      <c r="Z341" s="108"/>
      <c r="AA341" s="108"/>
    </row>
    <row r="342" spans="4:27" s="16" customFormat="1" hidden="1" x14ac:dyDescent="0.2">
      <c r="D342" s="17"/>
      <c r="E342" s="17"/>
      <c r="F342" s="18"/>
      <c r="G342" s="18"/>
      <c r="H342" s="18"/>
      <c r="I342" s="17"/>
      <c r="J342" s="17"/>
      <c r="M342" s="108"/>
      <c r="N342" s="190"/>
      <c r="O342" s="190"/>
      <c r="P342" s="191"/>
      <c r="Q342" s="192"/>
      <c r="R342" s="191"/>
      <c r="S342" s="191"/>
      <c r="T342" s="108"/>
      <c r="U342" s="108"/>
      <c r="V342" s="108"/>
      <c r="W342" s="108"/>
      <c r="X342" s="108"/>
      <c r="Y342" s="108"/>
      <c r="Z342" s="108"/>
      <c r="AA342" s="108"/>
    </row>
    <row r="343" spans="4:27" s="16" customFormat="1" hidden="1" x14ac:dyDescent="0.2">
      <c r="D343" s="17"/>
      <c r="E343" s="17"/>
      <c r="F343" s="18"/>
      <c r="G343" s="18"/>
      <c r="H343" s="18"/>
      <c r="I343" s="17"/>
      <c r="J343" s="17"/>
      <c r="M343" s="108"/>
      <c r="N343" s="190"/>
      <c r="O343" s="190"/>
      <c r="P343" s="191"/>
      <c r="Q343" s="192"/>
      <c r="R343" s="191"/>
      <c r="S343" s="191"/>
      <c r="T343" s="108"/>
      <c r="U343" s="108"/>
      <c r="V343" s="108"/>
      <c r="W343" s="108"/>
      <c r="X343" s="108"/>
      <c r="Y343" s="108"/>
      <c r="Z343" s="108"/>
      <c r="AA343" s="108"/>
    </row>
    <row r="344" spans="4:27" s="16" customFormat="1" hidden="1" x14ac:dyDescent="0.2">
      <c r="D344" s="17"/>
      <c r="E344" s="17"/>
      <c r="F344" s="18"/>
      <c r="G344" s="18"/>
      <c r="H344" s="18"/>
      <c r="I344" s="17"/>
      <c r="J344" s="17"/>
      <c r="M344" s="108"/>
      <c r="N344" s="190"/>
      <c r="O344" s="190"/>
      <c r="P344" s="191"/>
      <c r="Q344" s="192"/>
      <c r="R344" s="191"/>
      <c r="S344" s="191"/>
      <c r="T344" s="108"/>
      <c r="U344" s="108"/>
      <c r="V344" s="108"/>
      <c r="W344" s="108"/>
      <c r="X344" s="108"/>
      <c r="Y344" s="108"/>
      <c r="Z344" s="108"/>
      <c r="AA344" s="108"/>
    </row>
    <row r="345" spans="4:27" s="16" customFormat="1" hidden="1" x14ac:dyDescent="0.2">
      <c r="D345" s="17"/>
      <c r="E345" s="17"/>
      <c r="F345" s="18"/>
      <c r="G345" s="18"/>
      <c r="H345" s="18"/>
      <c r="I345" s="17"/>
      <c r="J345" s="17"/>
      <c r="M345" s="108"/>
      <c r="N345" s="190"/>
      <c r="O345" s="190"/>
      <c r="P345" s="191"/>
      <c r="Q345" s="192"/>
      <c r="R345" s="191"/>
      <c r="S345" s="191"/>
      <c r="T345" s="108"/>
      <c r="U345" s="108"/>
      <c r="V345" s="108"/>
      <c r="W345" s="108"/>
      <c r="X345" s="108"/>
      <c r="Y345" s="108"/>
      <c r="Z345" s="108"/>
      <c r="AA345" s="108"/>
    </row>
    <row r="346" spans="4:27" s="16" customFormat="1" hidden="1" x14ac:dyDescent="0.2">
      <c r="D346" s="17"/>
      <c r="E346" s="17"/>
      <c r="F346" s="18"/>
      <c r="G346" s="18"/>
      <c r="H346" s="18"/>
      <c r="I346" s="17"/>
      <c r="J346" s="17"/>
      <c r="M346" s="108"/>
      <c r="N346" s="190"/>
      <c r="O346" s="190"/>
      <c r="P346" s="191"/>
      <c r="Q346" s="192"/>
      <c r="R346" s="191"/>
      <c r="S346" s="191"/>
      <c r="T346" s="108"/>
      <c r="U346" s="108"/>
      <c r="V346" s="108"/>
      <c r="W346" s="108"/>
      <c r="X346" s="108"/>
      <c r="Y346" s="108"/>
      <c r="Z346" s="108"/>
      <c r="AA346" s="108"/>
    </row>
    <row r="347" spans="4:27" s="16" customFormat="1" hidden="1" x14ac:dyDescent="0.2">
      <c r="D347" s="17"/>
      <c r="E347" s="17"/>
      <c r="F347" s="18"/>
      <c r="G347" s="18"/>
      <c r="H347" s="18"/>
      <c r="I347" s="17"/>
      <c r="J347" s="17"/>
      <c r="M347" s="108"/>
      <c r="N347" s="190"/>
      <c r="O347" s="190"/>
      <c r="P347" s="191"/>
      <c r="Q347" s="192"/>
      <c r="R347" s="191"/>
      <c r="S347" s="191"/>
      <c r="T347" s="108"/>
      <c r="U347" s="108"/>
      <c r="V347" s="108"/>
      <c r="W347" s="108"/>
      <c r="X347" s="108"/>
      <c r="Y347" s="108"/>
      <c r="Z347" s="108"/>
      <c r="AA347" s="108"/>
    </row>
    <row r="348" spans="4:27" s="16" customFormat="1" hidden="1" x14ac:dyDescent="0.2">
      <c r="D348" s="17"/>
      <c r="E348" s="17"/>
      <c r="F348" s="18"/>
      <c r="G348" s="18"/>
      <c r="H348" s="18"/>
      <c r="I348" s="17"/>
      <c r="J348" s="17"/>
      <c r="M348" s="108"/>
      <c r="N348" s="190"/>
      <c r="O348" s="190"/>
      <c r="P348" s="191"/>
      <c r="Q348" s="192"/>
      <c r="R348" s="191"/>
      <c r="S348" s="191"/>
      <c r="T348" s="108"/>
      <c r="U348" s="108"/>
      <c r="V348" s="108"/>
      <c r="W348" s="108"/>
      <c r="X348" s="108"/>
      <c r="Y348" s="108"/>
      <c r="Z348" s="108"/>
      <c r="AA348" s="108"/>
    </row>
    <row r="349" spans="4:27" s="16" customFormat="1" hidden="1" x14ac:dyDescent="0.2">
      <c r="D349" s="17"/>
      <c r="E349" s="17"/>
      <c r="F349" s="18"/>
      <c r="G349" s="18"/>
      <c r="H349" s="18"/>
      <c r="I349" s="17"/>
      <c r="J349" s="17"/>
      <c r="M349" s="108"/>
      <c r="N349" s="190"/>
      <c r="O349" s="190"/>
      <c r="P349" s="191"/>
      <c r="Q349" s="192"/>
      <c r="R349" s="191"/>
      <c r="S349" s="191"/>
      <c r="T349" s="108"/>
      <c r="U349" s="108"/>
      <c r="V349" s="108"/>
      <c r="W349" s="108"/>
      <c r="X349" s="108"/>
      <c r="Y349" s="108"/>
      <c r="Z349" s="108"/>
      <c r="AA349" s="108"/>
    </row>
    <row r="350" spans="4:27" s="16" customFormat="1" hidden="1" x14ac:dyDescent="0.2">
      <c r="D350" s="17"/>
      <c r="E350" s="17"/>
      <c r="F350" s="18"/>
      <c r="G350" s="18"/>
      <c r="H350" s="18"/>
      <c r="I350" s="17"/>
      <c r="J350" s="17"/>
      <c r="M350" s="108"/>
      <c r="N350" s="190"/>
      <c r="O350" s="190"/>
      <c r="P350" s="191"/>
      <c r="Q350" s="192"/>
      <c r="R350" s="191"/>
      <c r="S350" s="191"/>
      <c r="T350" s="108"/>
      <c r="U350" s="108"/>
      <c r="V350" s="108"/>
      <c r="W350" s="108"/>
      <c r="X350" s="108"/>
      <c r="Y350" s="108"/>
      <c r="Z350" s="108"/>
      <c r="AA350" s="108"/>
    </row>
    <row r="351" spans="4:27" s="16" customFormat="1" hidden="1" x14ac:dyDescent="0.2">
      <c r="D351" s="17"/>
      <c r="E351" s="17"/>
      <c r="F351" s="18"/>
      <c r="G351" s="18"/>
      <c r="H351" s="18"/>
      <c r="I351" s="17"/>
      <c r="J351" s="17"/>
      <c r="M351" s="108"/>
      <c r="N351" s="190"/>
      <c r="O351" s="190"/>
      <c r="P351" s="191"/>
      <c r="Q351" s="192"/>
      <c r="R351" s="191"/>
      <c r="S351" s="191"/>
      <c r="T351" s="108"/>
      <c r="U351" s="108"/>
      <c r="V351" s="108"/>
      <c r="W351" s="108"/>
      <c r="X351" s="108"/>
      <c r="Y351" s="108"/>
      <c r="Z351" s="108"/>
      <c r="AA351" s="108"/>
    </row>
    <row r="352" spans="4:27" s="16" customFormat="1" hidden="1" x14ac:dyDescent="0.2">
      <c r="D352" s="17"/>
      <c r="E352" s="17"/>
      <c r="F352" s="18"/>
      <c r="G352" s="18"/>
      <c r="H352" s="18"/>
      <c r="I352" s="17"/>
      <c r="J352" s="17"/>
      <c r="M352" s="108"/>
      <c r="N352" s="190"/>
      <c r="O352" s="190"/>
      <c r="P352" s="191"/>
      <c r="Q352" s="192"/>
      <c r="R352" s="191"/>
      <c r="S352" s="191"/>
      <c r="T352" s="108"/>
      <c r="U352" s="108"/>
      <c r="V352" s="108"/>
      <c r="W352" s="108"/>
      <c r="X352" s="108"/>
      <c r="Y352" s="108"/>
      <c r="Z352" s="108"/>
      <c r="AA352" s="108"/>
    </row>
    <row r="353" spans="4:27" s="16" customFormat="1" hidden="1" x14ac:dyDescent="0.2">
      <c r="D353" s="17"/>
      <c r="E353" s="17"/>
      <c r="F353" s="18"/>
      <c r="G353" s="18"/>
      <c r="H353" s="18"/>
      <c r="I353" s="17"/>
      <c r="J353" s="17"/>
      <c r="M353" s="108"/>
      <c r="N353" s="190"/>
      <c r="O353" s="190"/>
      <c r="P353" s="191"/>
      <c r="Q353" s="192"/>
      <c r="R353" s="191"/>
      <c r="S353" s="191"/>
      <c r="T353" s="108"/>
      <c r="U353" s="108"/>
      <c r="V353" s="108"/>
      <c r="W353" s="108"/>
      <c r="X353" s="108"/>
      <c r="Y353" s="108"/>
      <c r="Z353" s="108"/>
      <c r="AA353" s="108"/>
    </row>
    <row r="354" spans="4:27" s="16" customFormat="1" hidden="1" x14ac:dyDescent="0.2">
      <c r="D354" s="17"/>
      <c r="E354" s="17"/>
      <c r="F354" s="18"/>
      <c r="G354" s="18"/>
      <c r="H354" s="18"/>
      <c r="I354" s="17"/>
      <c r="J354" s="17"/>
      <c r="M354" s="108"/>
      <c r="N354" s="190"/>
      <c r="O354" s="190"/>
      <c r="P354" s="191"/>
      <c r="Q354" s="192"/>
      <c r="R354" s="191"/>
      <c r="S354" s="191"/>
      <c r="T354" s="108"/>
      <c r="U354" s="108"/>
      <c r="V354" s="108"/>
      <c r="W354" s="108"/>
      <c r="X354" s="108"/>
      <c r="Y354" s="108"/>
      <c r="Z354" s="108"/>
      <c r="AA354" s="108"/>
    </row>
    <row r="355" spans="4:27" s="16" customFormat="1" hidden="1" x14ac:dyDescent="0.2">
      <c r="D355" s="17"/>
      <c r="E355" s="17"/>
      <c r="F355" s="18"/>
      <c r="G355" s="18"/>
      <c r="H355" s="18"/>
      <c r="I355" s="17"/>
      <c r="J355" s="17"/>
      <c r="M355" s="108"/>
      <c r="N355" s="190"/>
      <c r="O355" s="190"/>
      <c r="P355" s="191"/>
      <c r="Q355" s="192"/>
      <c r="R355" s="191"/>
      <c r="S355" s="191"/>
      <c r="T355" s="108"/>
      <c r="U355" s="108"/>
      <c r="V355" s="108"/>
      <c r="W355" s="108"/>
      <c r="X355" s="108"/>
      <c r="Y355" s="108"/>
      <c r="Z355" s="108"/>
      <c r="AA355" s="108"/>
    </row>
    <row r="356" spans="4:27" s="16" customFormat="1" hidden="1" x14ac:dyDescent="0.2">
      <c r="D356" s="17"/>
      <c r="E356" s="17"/>
      <c r="F356" s="18"/>
      <c r="G356" s="18"/>
      <c r="H356" s="18"/>
      <c r="I356" s="17"/>
      <c r="J356" s="17"/>
      <c r="M356" s="108"/>
      <c r="N356" s="190"/>
      <c r="O356" s="190"/>
      <c r="P356" s="191"/>
      <c r="Q356" s="192"/>
      <c r="R356" s="191"/>
      <c r="S356" s="191"/>
      <c r="T356" s="108"/>
      <c r="U356" s="108"/>
      <c r="V356" s="108"/>
      <c r="W356" s="108"/>
      <c r="X356" s="108"/>
      <c r="Y356" s="108"/>
      <c r="Z356" s="108"/>
      <c r="AA356" s="108"/>
    </row>
    <row r="357" spans="4:27" s="16" customFormat="1" hidden="1" x14ac:dyDescent="0.2">
      <c r="D357" s="17"/>
      <c r="E357" s="17"/>
      <c r="F357" s="18"/>
      <c r="G357" s="18"/>
      <c r="H357" s="18"/>
      <c r="I357" s="17"/>
      <c r="J357" s="17"/>
      <c r="M357" s="108"/>
      <c r="N357" s="190"/>
      <c r="O357" s="190"/>
      <c r="P357" s="191"/>
      <c r="Q357" s="192"/>
      <c r="R357" s="191"/>
      <c r="S357" s="191"/>
      <c r="T357" s="108"/>
      <c r="U357" s="108"/>
      <c r="V357" s="108"/>
      <c r="W357" s="108"/>
      <c r="X357" s="108"/>
      <c r="Y357" s="108"/>
      <c r="Z357" s="108"/>
      <c r="AA357" s="108"/>
    </row>
    <row r="358" spans="4:27" s="16" customFormat="1" hidden="1" x14ac:dyDescent="0.2">
      <c r="D358" s="17"/>
      <c r="E358" s="17"/>
      <c r="F358" s="18"/>
      <c r="G358" s="18"/>
      <c r="H358" s="18"/>
      <c r="I358" s="17"/>
      <c r="J358" s="17"/>
      <c r="M358" s="108"/>
      <c r="N358" s="190"/>
      <c r="O358" s="190"/>
      <c r="P358" s="191"/>
      <c r="Q358" s="192"/>
      <c r="R358" s="191"/>
      <c r="S358" s="191"/>
      <c r="T358" s="108"/>
      <c r="U358" s="108"/>
      <c r="V358" s="108"/>
      <c r="W358" s="108"/>
      <c r="X358" s="108"/>
      <c r="Y358" s="108"/>
      <c r="Z358" s="108"/>
      <c r="AA358" s="108"/>
    </row>
    <row r="359" spans="4:27" s="16" customFormat="1" hidden="1" x14ac:dyDescent="0.2">
      <c r="D359" s="17"/>
      <c r="E359" s="17"/>
      <c r="F359" s="18"/>
      <c r="G359" s="18"/>
      <c r="H359" s="18"/>
      <c r="I359" s="17"/>
      <c r="J359" s="17"/>
      <c r="M359" s="108"/>
      <c r="N359" s="190"/>
      <c r="O359" s="190"/>
      <c r="P359" s="191"/>
      <c r="Q359" s="192"/>
      <c r="R359" s="191"/>
      <c r="S359" s="191"/>
      <c r="T359" s="108"/>
      <c r="U359" s="108"/>
      <c r="V359" s="108"/>
      <c r="W359" s="108"/>
      <c r="X359" s="108"/>
      <c r="Y359" s="108"/>
      <c r="Z359" s="108"/>
      <c r="AA359" s="108"/>
    </row>
    <row r="360" spans="4:27" s="16" customFormat="1" hidden="1" x14ac:dyDescent="0.2">
      <c r="D360" s="17"/>
      <c r="E360" s="17"/>
      <c r="F360" s="18"/>
      <c r="G360" s="18"/>
      <c r="H360" s="18"/>
      <c r="I360" s="17"/>
      <c r="J360" s="17"/>
      <c r="M360" s="108"/>
      <c r="N360" s="190"/>
      <c r="O360" s="190"/>
      <c r="P360" s="191"/>
      <c r="Q360" s="192"/>
      <c r="R360" s="191"/>
      <c r="S360" s="191"/>
      <c r="T360" s="108"/>
      <c r="U360" s="108"/>
      <c r="V360" s="108"/>
      <c r="W360" s="108"/>
      <c r="X360" s="108"/>
      <c r="Y360" s="108"/>
      <c r="Z360" s="108"/>
      <c r="AA360" s="108"/>
    </row>
    <row r="361" spans="4:27" s="16" customFormat="1" hidden="1" x14ac:dyDescent="0.2">
      <c r="D361" s="17"/>
      <c r="E361" s="17"/>
      <c r="F361" s="18"/>
      <c r="G361" s="18"/>
      <c r="H361" s="18"/>
      <c r="I361" s="17"/>
      <c r="J361" s="17"/>
      <c r="M361" s="108"/>
      <c r="N361" s="190"/>
      <c r="O361" s="190"/>
      <c r="P361" s="191"/>
      <c r="Q361" s="192"/>
      <c r="R361" s="191"/>
      <c r="S361" s="191"/>
      <c r="T361" s="108"/>
      <c r="U361" s="108"/>
      <c r="V361" s="108"/>
      <c r="W361" s="108"/>
      <c r="X361" s="108"/>
      <c r="Y361" s="108"/>
      <c r="Z361" s="108"/>
      <c r="AA361" s="108"/>
    </row>
    <row r="362" spans="4:27" s="16" customFormat="1" hidden="1" x14ac:dyDescent="0.2">
      <c r="D362" s="17"/>
      <c r="E362" s="17"/>
      <c r="F362" s="18"/>
      <c r="G362" s="18"/>
      <c r="H362" s="18"/>
      <c r="I362" s="17"/>
      <c r="J362" s="17"/>
      <c r="M362" s="108"/>
      <c r="N362" s="190"/>
      <c r="O362" s="190"/>
      <c r="P362" s="191"/>
      <c r="Q362" s="192"/>
      <c r="R362" s="191"/>
      <c r="S362" s="191"/>
      <c r="T362" s="108"/>
      <c r="U362" s="108"/>
      <c r="V362" s="108"/>
      <c r="W362" s="108"/>
      <c r="X362" s="108"/>
      <c r="Y362" s="108"/>
      <c r="Z362" s="108"/>
      <c r="AA362" s="108"/>
    </row>
    <row r="363" spans="4:27" s="16" customFormat="1" hidden="1" x14ac:dyDescent="0.2">
      <c r="D363" s="17"/>
      <c r="E363" s="17"/>
      <c r="F363" s="18"/>
      <c r="G363" s="18"/>
      <c r="H363" s="18"/>
      <c r="I363" s="17"/>
      <c r="J363" s="17"/>
      <c r="M363" s="108"/>
      <c r="N363" s="190"/>
      <c r="O363" s="190"/>
      <c r="P363" s="191"/>
      <c r="Q363" s="192"/>
      <c r="R363" s="191"/>
      <c r="S363" s="191"/>
      <c r="T363" s="108"/>
      <c r="U363" s="108"/>
      <c r="V363" s="108"/>
      <c r="W363" s="108"/>
      <c r="X363" s="108"/>
      <c r="Y363" s="108"/>
      <c r="Z363" s="108"/>
      <c r="AA363" s="108"/>
    </row>
    <row r="364" spans="4:27" s="16" customFormat="1" hidden="1" x14ac:dyDescent="0.2">
      <c r="D364" s="17"/>
      <c r="E364" s="17"/>
      <c r="F364" s="18"/>
      <c r="G364" s="18"/>
      <c r="H364" s="18"/>
      <c r="I364" s="17"/>
      <c r="J364" s="17"/>
      <c r="M364" s="108"/>
      <c r="N364" s="190"/>
      <c r="O364" s="190"/>
      <c r="P364" s="191"/>
      <c r="Q364" s="192"/>
      <c r="R364" s="191"/>
      <c r="S364" s="191"/>
      <c r="T364" s="108"/>
      <c r="U364" s="108"/>
      <c r="V364" s="108"/>
      <c r="W364" s="108"/>
      <c r="X364" s="108"/>
      <c r="Y364" s="108"/>
      <c r="Z364" s="108"/>
      <c r="AA364" s="108"/>
    </row>
    <row r="365" spans="4:27" s="16" customFormat="1" hidden="1" x14ac:dyDescent="0.2">
      <c r="D365" s="17"/>
      <c r="E365" s="17"/>
      <c r="F365" s="18"/>
      <c r="G365" s="18"/>
      <c r="H365" s="18"/>
      <c r="I365" s="17"/>
      <c r="J365" s="17"/>
      <c r="M365" s="108"/>
      <c r="N365" s="190"/>
      <c r="O365" s="190"/>
      <c r="P365" s="191"/>
      <c r="Q365" s="192"/>
      <c r="R365" s="191"/>
      <c r="S365" s="191"/>
      <c r="T365" s="108"/>
      <c r="U365" s="108"/>
      <c r="V365" s="108"/>
      <c r="W365" s="108"/>
      <c r="X365" s="108"/>
      <c r="Y365" s="108"/>
      <c r="Z365" s="108"/>
      <c r="AA365" s="108"/>
    </row>
    <row r="366" spans="4:27" s="16" customFormat="1" hidden="1" x14ac:dyDescent="0.2">
      <c r="D366" s="17"/>
      <c r="E366" s="17"/>
      <c r="F366" s="18"/>
      <c r="G366" s="18"/>
      <c r="H366" s="18"/>
      <c r="I366" s="17"/>
      <c r="J366" s="17"/>
      <c r="M366" s="108"/>
      <c r="N366" s="190"/>
      <c r="O366" s="190"/>
      <c r="P366" s="191"/>
      <c r="Q366" s="192"/>
      <c r="R366" s="191"/>
      <c r="S366" s="191"/>
      <c r="T366" s="108"/>
      <c r="U366" s="108"/>
      <c r="V366" s="108"/>
      <c r="W366" s="108"/>
      <c r="X366" s="108"/>
      <c r="Y366" s="108"/>
      <c r="Z366" s="108"/>
      <c r="AA366" s="108"/>
    </row>
    <row r="367" spans="4:27" s="16" customFormat="1" hidden="1" x14ac:dyDescent="0.2">
      <c r="D367" s="17"/>
      <c r="E367" s="17"/>
      <c r="F367" s="18"/>
      <c r="G367" s="18"/>
      <c r="H367" s="18"/>
      <c r="I367" s="17"/>
      <c r="J367" s="17"/>
      <c r="M367" s="108"/>
      <c r="N367" s="190"/>
      <c r="O367" s="190"/>
      <c r="P367" s="191"/>
      <c r="Q367" s="192"/>
      <c r="R367" s="191"/>
      <c r="S367" s="191"/>
      <c r="T367" s="108"/>
      <c r="U367" s="108"/>
      <c r="V367" s="108"/>
      <c r="W367" s="108"/>
      <c r="X367" s="108"/>
      <c r="Y367" s="108"/>
      <c r="Z367" s="108"/>
      <c r="AA367" s="108"/>
    </row>
    <row r="368" spans="4:27" s="16" customFormat="1" hidden="1" x14ac:dyDescent="0.2">
      <c r="D368" s="17"/>
      <c r="E368" s="17"/>
      <c r="F368" s="18"/>
      <c r="G368" s="18"/>
      <c r="H368" s="18"/>
      <c r="I368" s="17"/>
      <c r="J368" s="17"/>
      <c r="M368" s="108"/>
      <c r="N368" s="190"/>
      <c r="O368" s="190"/>
      <c r="P368" s="191"/>
      <c r="Q368" s="192"/>
      <c r="R368" s="191"/>
      <c r="S368" s="191"/>
      <c r="T368" s="108"/>
      <c r="U368" s="108"/>
      <c r="V368" s="108"/>
      <c r="W368" s="108"/>
      <c r="X368" s="108"/>
      <c r="Y368" s="108"/>
      <c r="Z368" s="108"/>
      <c r="AA368" s="108"/>
    </row>
    <row r="369" spans="4:27" s="16" customFormat="1" hidden="1" x14ac:dyDescent="0.2">
      <c r="D369" s="17"/>
      <c r="E369" s="17"/>
      <c r="F369" s="18"/>
      <c r="G369" s="18"/>
      <c r="H369" s="18"/>
      <c r="I369" s="17"/>
      <c r="J369" s="17"/>
      <c r="M369" s="108"/>
      <c r="N369" s="190"/>
      <c r="O369" s="190"/>
      <c r="P369" s="191"/>
      <c r="Q369" s="192"/>
      <c r="R369" s="191"/>
      <c r="S369" s="191"/>
      <c r="T369" s="108"/>
      <c r="U369" s="108"/>
      <c r="V369" s="108"/>
      <c r="W369" s="108"/>
      <c r="X369" s="108"/>
      <c r="Y369" s="108"/>
      <c r="Z369" s="108"/>
      <c r="AA369" s="108"/>
    </row>
    <row r="370" spans="4:27" s="16" customFormat="1" hidden="1" x14ac:dyDescent="0.2">
      <c r="D370" s="17"/>
      <c r="E370" s="17"/>
      <c r="F370" s="18"/>
      <c r="G370" s="18"/>
      <c r="H370" s="18"/>
      <c r="I370" s="17"/>
      <c r="J370" s="17"/>
      <c r="M370" s="108"/>
      <c r="N370" s="190"/>
      <c r="O370" s="190"/>
      <c r="P370" s="191"/>
      <c r="Q370" s="192"/>
      <c r="R370" s="191"/>
      <c r="S370" s="191"/>
      <c r="T370" s="108"/>
      <c r="U370" s="108"/>
      <c r="V370" s="108"/>
      <c r="W370" s="108"/>
      <c r="X370" s="108"/>
      <c r="Y370" s="108"/>
      <c r="Z370" s="108"/>
      <c r="AA370" s="108"/>
    </row>
    <row r="371" spans="4:27" s="16" customFormat="1" hidden="1" x14ac:dyDescent="0.2">
      <c r="D371" s="17"/>
      <c r="E371" s="17"/>
      <c r="F371" s="18"/>
      <c r="G371" s="18"/>
      <c r="H371" s="18"/>
      <c r="I371" s="17"/>
      <c r="J371" s="17"/>
      <c r="M371" s="108"/>
      <c r="N371" s="190"/>
      <c r="O371" s="190"/>
      <c r="P371" s="191"/>
      <c r="Q371" s="192"/>
      <c r="R371" s="191"/>
      <c r="S371" s="191"/>
      <c r="T371" s="108"/>
      <c r="U371" s="108"/>
      <c r="V371" s="108"/>
      <c r="W371" s="108"/>
      <c r="X371" s="108"/>
      <c r="Y371" s="108"/>
      <c r="Z371" s="108"/>
      <c r="AA371" s="108"/>
    </row>
    <row r="372" spans="4:27" s="16" customFormat="1" hidden="1" x14ac:dyDescent="0.2">
      <c r="D372" s="17"/>
      <c r="E372" s="17"/>
      <c r="F372" s="18"/>
      <c r="G372" s="18"/>
      <c r="H372" s="18"/>
      <c r="I372" s="17"/>
      <c r="J372" s="17"/>
      <c r="M372" s="108"/>
      <c r="N372" s="190"/>
      <c r="O372" s="190"/>
      <c r="P372" s="191"/>
      <c r="Q372" s="192"/>
      <c r="R372" s="191"/>
      <c r="S372" s="191"/>
      <c r="T372" s="108"/>
      <c r="U372" s="108"/>
      <c r="V372" s="108"/>
      <c r="W372" s="108"/>
      <c r="X372" s="108"/>
      <c r="Y372" s="108"/>
      <c r="Z372" s="108"/>
      <c r="AA372" s="108"/>
    </row>
    <row r="373" spans="4:27" s="16" customFormat="1" hidden="1" x14ac:dyDescent="0.2">
      <c r="D373" s="17"/>
      <c r="E373" s="17"/>
      <c r="F373" s="18"/>
      <c r="G373" s="18"/>
      <c r="H373" s="18"/>
      <c r="I373" s="17"/>
      <c r="J373" s="17"/>
      <c r="M373" s="108"/>
      <c r="N373" s="190"/>
      <c r="O373" s="190"/>
      <c r="P373" s="191"/>
      <c r="Q373" s="192"/>
      <c r="R373" s="191"/>
      <c r="S373" s="191"/>
      <c r="T373" s="108"/>
      <c r="U373" s="108"/>
      <c r="V373" s="108"/>
      <c r="W373" s="108"/>
      <c r="X373" s="108"/>
      <c r="Y373" s="108"/>
      <c r="Z373" s="108"/>
      <c r="AA373" s="108"/>
    </row>
    <row r="374" spans="4:27" s="16" customFormat="1" hidden="1" x14ac:dyDescent="0.2">
      <c r="D374" s="17"/>
      <c r="E374" s="17"/>
      <c r="F374" s="18"/>
      <c r="G374" s="18"/>
      <c r="H374" s="18"/>
      <c r="I374" s="17"/>
      <c r="J374" s="17"/>
      <c r="M374" s="108"/>
      <c r="N374" s="190"/>
      <c r="O374" s="190"/>
      <c r="P374" s="191"/>
      <c r="Q374" s="192"/>
      <c r="R374" s="191"/>
      <c r="S374" s="191"/>
      <c r="T374" s="108"/>
      <c r="U374" s="108"/>
      <c r="V374" s="108"/>
      <c r="W374" s="108"/>
      <c r="X374" s="108"/>
      <c r="Y374" s="108"/>
      <c r="Z374" s="108"/>
      <c r="AA374" s="108"/>
    </row>
    <row r="375" spans="4:27" s="16" customFormat="1" hidden="1" x14ac:dyDescent="0.2">
      <c r="D375" s="17"/>
      <c r="E375" s="17"/>
      <c r="F375" s="18"/>
      <c r="G375" s="18"/>
      <c r="H375" s="18"/>
      <c r="I375" s="17"/>
      <c r="J375" s="17"/>
      <c r="M375" s="108"/>
      <c r="N375" s="190"/>
      <c r="O375" s="190"/>
      <c r="P375" s="191"/>
      <c r="Q375" s="192"/>
      <c r="R375" s="191"/>
      <c r="S375" s="191"/>
      <c r="T375" s="108"/>
      <c r="U375" s="108"/>
      <c r="V375" s="108"/>
      <c r="W375" s="108"/>
      <c r="X375" s="108"/>
      <c r="Y375" s="108"/>
      <c r="Z375" s="108"/>
      <c r="AA375" s="108"/>
    </row>
    <row r="376" spans="4:27" s="16" customFormat="1" hidden="1" x14ac:dyDescent="0.2">
      <c r="D376" s="17"/>
      <c r="E376" s="17"/>
      <c r="F376" s="18"/>
      <c r="G376" s="18"/>
      <c r="H376" s="18"/>
      <c r="I376" s="17"/>
      <c r="J376" s="17"/>
      <c r="M376" s="108"/>
      <c r="N376" s="190"/>
      <c r="O376" s="190"/>
      <c r="P376" s="191"/>
      <c r="Q376" s="192"/>
      <c r="R376" s="191"/>
      <c r="S376" s="191"/>
      <c r="T376" s="108"/>
      <c r="U376" s="108"/>
      <c r="V376" s="108"/>
      <c r="W376" s="108"/>
      <c r="X376" s="108"/>
      <c r="Y376" s="108"/>
      <c r="Z376" s="108"/>
      <c r="AA376" s="108"/>
    </row>
    <row r="377" spans="4:27" s="16" customFormat="1" hidden="1" x14ac:dyDescent="0.2">
      <c r="D377" s="17"/>
      <c r="E377" s="17"/>
      <c r="F377" s="18"/>
      <c r="G377" s="18"/>
      <c r="H377" s="18"/>
      <c r="I377" s="17"/>
      <c r="J377" s="17"/>
      <c r="M377" s="108"/>
      <c r="N377" s="190"/>
      <c r="O377" s="190"/>
      <c r="P377" s="191"/>
      <c r="Q377" s="192"/>
      <c r="R377" s="191"/>
      <c r="S377" s="191"/>
      <c r="T377" s="108"/>
      <c r="U377" s="108"/>
      <c r="V377" s="108"/>
      <c r="W377" s="108"/>
      <c r="X377" s="108"/>
      <c r="Y377" s="108"/>
      <c r="Z377" s="108"/>
      <c r="AA377" s="108"/>
    </row>
    <row r="378" spans="4:27" s="16" customFormat="1" hidden="1" x14ac:dyDescent="0.2">
      <c r="D378" s="17"/>
      <c r="E378" s="17"/>
      <c r="F378" s="18"/>
      <c r="G378" s="18"/>
      <c r="H378" s="18"/>
      <c r="I378" s="17"/>
      <c r="J378" s="17"/>
      <c r="M378" s="108"/>
      <c r="N378" s="190"/>
      <c r="O378" s="190"/>
      <c r="P378" s="191"/>
      <c r="Q378" s="192"/>
      <c r="R378" s="191"/>
      <c r="S378" s="191"/>
      <c r="T378" s="108"/>
      <c r="U378" s="108"/>
      <c r="V378" s="108"/>
      <c r="W378" s="108"/>
      <c r="X378" s="108"/>
      <c r="Y378" s="108"/>
      <c r="Z378" s="108"/>
      <c r="AA378" s="108"/>
    </row>
    <row r="379" spans="4:27" s="16" customFormat="1" hidden="1" x14ac:dyDescent="0.2">
      <c r="D379" s="17"/>
      <c r="E379" s="17"/>
      <c r="F379" s="18"/>
      <c r="G379" s="18"/>
      <c r="H379" s="18"/>
      <c r="I379" s="17"/>
      <c r="J379" s="17"/>
      <c r="M379" s="108"/>
      <c r="N379" s="190"/>
      <c r="O379" s="190"/>
      <c r="P379" s="191"/>
      <c r="Q379" s="192"/>
      <c r="R379" s="191"/>
      <c r="S379" s="191"/>
      <c r="T379" s="108"/>
      <c r="U379" s="108"/>
      <c r="V379" s="108"/>
      <c r="W379" s="108"/>
      <c r="X379" s="108"/>
      <c r="Y379" s="108"/>
      <c r="Z379" s="108"/>
      <c r="AA379" s="108"/>
    </row>
    <row r="380" spans="4:27" s="16" customFormat="1" hidden="1" x14ac:dyDescent="0.2">
      <c r="D380" s="17"/>
      <c r="E380" s="17"/>
      <c r="F380" s="18"/>
      <c r="G380" s="18"/>
      <c r="H380" s="18"/>
      <c r="I380" s="17"/>
      <c r="J380" s="17"/>
      <c r="M380" s="108"/>
      <c r="N380" s="190"/>
      <c r="O380" s="190"/>
      <c r="P380" s="191"/>
      <c r="Q380" s="192"/>
      <c r="R380" s="191"/>
      <c r="S380" s="191"/>
      <c r="T380" s="108"/>
      <c r="U380" s="108"/>
      <c r="V380" s="108"/>
      <c r="W380" s="108"/>
      <c r="X380" s="108"/>
      <c r="Y380" s="108"/>
      <c r="Z380" s="108"/>
      <c r="AA380" s="108"/>
    </row>
    <row r="381" spans="4:27" s="16" customFormat="1" hidden="1" x14ac:dyDescent="0.2">
      <c r="D381" s="17"/>
      <c r="E381" s="17"/>
      <c r="F381" s="18"/>
      <c r="G381" s="18"/>
      <c r="H381" s="18"/>
      <c r="I381" s="17"/>
      <c r="J381" s="17"/>
      <c r="M381" s="108"/>
      <c r="N381" s="190"/>
      <c r="O381" s="190"/>
      <c r="P381" s="191"/>
      <c r="Q381" s="192"/>
      <c r="R381" s="191"/>
      <c r="S381" s="191"/>
      <c r="T381" s="108"/>
      <c r="U381" s="108"/>
      <c r="V381" s="108"/>
      <c r="W381" s="108"/>
      <c r="X381" s="108"/>
      <c r="Y381" s="108"/>
      <c r="Z381" s="108"/>
      <c r="AA381" s="108"/>
    </row>
    <row r="382" spans="4:27" s="16" customFormat="1" hidden="1" x14ac:dyDescent="0.2">
      <c r="D382" s="17"/>
      <c r="E382" s="17"/>
      <c r="F382" s="18"/>
      <c r="G382" s="18"/>
      <c r="H382" s="18"/>
      <c r="I382" s="17"/>
      <c r="J382" s="17"/>
      <c r="M382" s="108"/>
      <c r="N382" s="190"/>
      <c r="O382" s="190"/>
      <c r="P382" s="191"/>
      <c r="Q382" s="192"/>
      <c r="R382" s="191"/>
      <c r="S382" s="191"/>
      <c r="T382" s="108"/>
      <c r="U382" s="108"/>
      <c r="V382" s="108"/>
      <c r="W382" s="108"/>
      <c r="X382" s="108"/>
      <c r="Y382" s="108"/>
      <c r="Z382" s="108"/>
      <c r="AA382" s="108"/>
    </row>
    <row r="383" spans="4:27" s="16" customFormat="1" hidden="1" x14ac:dyDescent="0.2">
      <c r="D383" s="17"/>
      <c r="E383" s="17"/>
      <c r="F383" s="18"/>
      <c r="G383" s="18"/>
      <c r="H383" s="18"/>
      <c r="I383" s="17"/>
      <c r="J383" s="17"/>
      <c r="M383" s="108"/>
      <c r="N383" s="190"/>
      <c r="O383" s="190"/>
      <c r="P383" s="191"/>
      <c r="Q383" s="192"/>
      <c r="R383" s="191"/>
      <c r="S383" s="191"/>
      <c r="T383" s="108"/>
      <c r="U383" s="108"/>
      <c r="V383" s="108"/>
      <c r="W383" s="108"/>
      <c r="X383" s="108"/>
      <c r="Y383" s="108"/>
      <c r="Z383" s="108"/>
      <c r="AA383" s="108"/>
    </row>
    <row r="384" spans="4:27" s="16" customFormat="1" hidden="1" x14ac:dyDescent="0.2">
      <c r="D384" s="17"/>
      <c r="E384" s="17"/>
      <c r="F384" s="18"/>
      <c r="G384" s="18"/>
      <c r="H384" s="18"/>
      <c r="I384" s="17"/>
      <c r="J384" s="17"/>
      <c r="M384" s="108"/>
      <c r="N384" s="190"/>
      <c r="O384" s="190"/>
      <c r="P384" s="191"/>
      <c r="Q384" s="192"/>
      <c r="R384" s="191"/>
      <c r="S384" s="191"/>
      <c r="T384" s="108"/>
      <c r="U384" s="108"/>
      <c r="V384" s="108"/>
      <c r="W384" s="108"/>
      <c r="X384" s="108"/>
      <c r="Y384" s="108"/>
      <c r="Z384" s="108"/>
      <c r="AA384" s="108"/>
    </row>
    <row r="385" spans="4:27" s="16" customFormat="1" hidden="1" x14ac:dyDescent="0.2">
      <c r="D385" s="17"/>
      <c r="E385" s="17"/>
      <c r="F385" s="18"/>
      <c r="G385" s="18"/>
      <c r="H385" s="18"/>
      <c r="I385" s="17"/>
      <c r="J385" s="17"/>
      <c r="M385" s="108"/>
      <c r="N385" s="190"/>
      <c r="O385" s="190"/>
      <c r="P385" s="191"/>
      <c r="Q385" s="192"/>
      <c r="R385" s="191"/>
      <c r="S385" s="191"/>
      <c r="T385" s="108"/>
      <c r="U385" s="108"/>
      <c r="V385" s="108"/>
      <c r="W385" s="108"/>
      <c r="X385" s="108"/>
      <c r="Y385" s="108"/>
      <c r="Z385" s="108"/>
      <c r="AA385" s="108"/>
    </row>
    <row r="386" spans="4:27" s="16" customFormat="1" hidden="1" x14ac:dyDescent="0.2">
      <c r="D386" s="17"/>
      <c r="E386" s="17"/>
      <c r="F386" s="18"/>
      <c r="G386" s="18"/>
      <c r="H386" s="18"/>
      <c r="I386" s="17"/>
      <c r="J386" s="17"/>
      <c r="M386" s="108"/>
      <c r="N386" s="190"/>
      <c r="O386" s="190"/>
      <c r="P386" s="191"/>
      <c r="Q386" s="192"/>
      <c r="R386" s="191"/>
      <c r="S386" s="191"/>
      <c r="T386" s="108"/>
      <c r="U386" s="108"/>
      <c r="V386" s="108"/>
      <c r="W386" s="108"/>
      <c r="X386" s="108"/>
      <c r="Y386" s="108"/>
      <c r="Z386" s="108"/>
      <c r="AA386" s="108"/>
    </row>
    <row r="387" spans="4:27" s="16" customFormat="1" hidden="1" x14ac:dyDescent="0.2">
      <c r="D387" s="17"/>
      <c r="E387" s="17"/>
      <c r="F387" s="18"/>
      <c r="G387" s="18"/>
      <c r="H387" s="18"/>
      <c r="I387" s="17"/>
      <c r="J387" s="17"/>
      <c r="M387" s="108"/>
      <c r="N387" s="190"/>
      <c r="O387" s="190"/>
      <c r="P387" s="191"/>
      <c r="Q387" s="192"/>
      <c r="R387" s="191"/>
      <c r="S387" s="191"/>
      <c r="T387" s="108"/>
      <c r="U387" s="108"/>
      <c r="V387" s="108"/>
      <c r="W387" s="108"/>
      <c r="X387" s="108"/>
      <c r="Y387" s="108"/>
      <c r="Z387" s="108"/>
      <c r="AA387" s="108"/>
    </row>
    <row r="388" spans="4:27" s="16" customFormat="1" hidden="1" x14ac:dyDescent="0.2">
      <c r="D388" s="17"/>
      <c r="E388" s="17"/>
      <c r="F388" s="18"/>
      <c r="G388" s="18"/>
      <c r="H388" s="18"/>
      <c r="I388" s="17"/>
      <c r="J388" s="17"/>
      <c r="M388" s="108"/>
      <c r="N388" s="190"/>
      <c r="O388" s="190"/>
      <c r="P388" s="191"/>
      <c r="Q388" s="192"/>
      <c r="R388" s="191"/>
      <c r="S388" s="191"/>
      <c r="T388" s="108"/>
      <c r="U388" s="108"/>
      <c r="V388" s="108"/>
      <c r="W388" s="108"/>
      <c r="X388" s="108"/>
      <c r="Y388" s="108"/>
      <c r="Z388" s="108"/>
      <c r="AA388" s="108"/>
    </row>
    <row r="389" spans="4:27" s="16" customFormat="1" hidden="1" x14ac:dyDescent="0.2">
      <c r="D389" s="17"/>
      <c r="E389" s="17"/>
      <c r="F389" s="18"/>
      <c r="G389" s="18"/>
      <c r="H389" s="18"/>
      <c r="I389" s="17"/>
      <c r="J389" s="17"/>
      <c r="M389" s="108"/>
      <c r="N389" s="190"/>
      <c r="O389" s="190"/>
      <c r="P389" s="191"/>
      <c r="Q389" s="192"/>
      <c r="R389" s="191"/>
      <c r="S389" s="191"/>
      <c r="T389" s="108"/>
      <c r="U389" s="108"/>
      <c r="V389" s="108"/>
      <c r="W389" s="108"/>
      <c r="X389" s="108"/>
      <c r="Y389" s="108"/>
      <c r="Z389" s="108"/>
      <c r="AA389" s="108"/>
    </row>
    <row r="390" spans="4:27" s="16" customFormat="1" hidden="1" x14ac:dyDescent="0.2">
      <c r="D390" s="17"/>
      <c r="E390" s="17"/>
      <c r="F390" s="18"/>
      <c r="G390" s="18"/>
      <c r="H390" s="18"/>
      <c r="I390" s="17"/>
      <c r="J390" s="17"/>
      <c r="M390" s="108"/>
      <c r="N390" s="190"/>
      <c r="O390" s="190"/>
      <c r="P390" s="191"/>
      <c r="Q390" s="192"/>
      <c r="R390" s="191"/>
      <c r="S390" s="191"/>
      <c r="T390" s="108"/>
      <c r="U390" s="108"/>
      <c r="V390" s="108"/>
      <c r="W390" s="108"/>
      <c r="X390" s="108"/>
      <c r="Y390" s="108"/>
      <c r="Z390" s="108"/>
      <c r="AA390" s="108"/>
    </row>
    <row r="391" spans="4:27" s="16" customFormat="1" hidden="1" x14ac:dyDescent="0.2">
      <c r="D391" s="17"/>
      <c r="E391" s="17"/>
      <c r="F391" s="18"/>
      <c r="G391" s="18"/>
      <c r="H391" s="18"/>
      <c r="I391" s="17"/>
      <c r="J391" s="17"/>
      <c r="M391" s="108"/>
      <c r="N391" s="190"/>
      <c r="O391" s="190"/>
      <c r="P391" s="191"/>
      <c r="Q391" s="192"/>
      <c r="R391" s="191"/>
      <c r="S391" s="191"/>
      <c r="T391" s="108"/>
      <c r="U391" s="108"/>
      <c r="V391" s="108"/>
      <c r="W391" s="108"/>
      <c r="X391" s="108"/>
      <c r="Y391" s="108"/>
      <c r="Z391" s="108"/>
      <c r="AA391" s="108"/>
    </row>
    <row r="392" spans="4:27" s="16" customFormat="1" hidden="1" x14ac:dyDescent="0.2">
      <c r="D392" s="17"/>
      <c r="E392" s="17"/>
      <c r="F392" s="18"/>
      <c r="G392" s="18"/>
      <c r="H392" s="18"/>
      <c r="I392" s="17"/>
      <c r="J392" s="17"/>
      <c r="M392" s="108"/>
      <c r="N392" s="190"/>
      <c r="O392" s="190"/>
      <c r="P392" s="191"/>
      <c r="Q392" s="192"/>
      <c r="R392" s="191"/>
      <c r="S392" s="191"/>
      <c r="T392" s="108"/>
      <c r="U392" s="108"/>
      <c r="V392" s="108"/>
      <c r="W392" s="108"/>
      <c r="X392" s="108"/>
      <c r="Y392" s="108"/>
      <c r="Z392" s="108"/>
      <c r="AA392" s="108"/>
    </row>
    <row r="393" spans="4:27" s="16" customFormat="1" hidden="1" x14ac:dyDescent="0.2">
      <c r="D393" s="17"/>
      <c r="E393" s="17"/>
      <c r="F393" s="18"/>
      <c r="G393" s="18"/>
      <c r="H393" s="18"/>
      <c r="I393" s="17"/>
      <c r="J393" s="17"/>
      <c r="M393" s="108"/>
      <c r="N393" s="190"/>
      <c r="O393" s="190"/>
      <c r="P393" s="191"/>
      <c r="Q393" s="192"/>
      <c r="R393" s="191"/>
      <c r="S393" s="191"/>
      <c r="T393" s="108"/>
      <c r="U393" s="108"/>
      <c r="V393" s="108"/>
      <c r="W393" s="108"/>
      <c r="X393" s="108"/>
      <c r="Y393" s="108"/>
      <c r="Z393" s="108"/>
      <c r="AA393" s="108"/>
    </row>
    <row r="394" spans="4:27" s="16" customFormat="1" hidden="1" x14ac:dyDescent="0.2">
      <c r="D394" s="17"/>
      <c r="E394" s="17"/>
      <c r="F394" s="18"/>
      <c r="G394" s="18"/>
      <c r="H394" s="18"/>
      <c r="I394" s="17"/>
      <c r="J394" s="17"/>
      <c r="M394" s="108"/>
      <c r="N394" s="190"/>
      <c r="O394" s="190"/>
      <c r="P394" s="191"/>
      <c r="Q394" s="192"/>
      <c r="R394" s="191"/>
      <c r="S394" s="191"/>
      <c r="T394" s="108"/>
      <c r="U394" s="108"/>
      <c r="V394" s="108"/>
      <c r="W394" s="108"/>
      <c r="X394" s="108"/>
      <c r="Y394" s="108"/>
      <c r="Z394" s="108"/>
      <c r="AA394" s="108"/>
    </row>
    <row r="395" spans="4:27" s="16" customFormat="1" hidden="1" x14ac:dyDescent="0.2">
      <c r="D395" s="17"/>
      <c r="E395" s="17"/>
      <c r="F395" s="18"/>
      <c r="G395" s="18"/>
      <c r="H395" s="18"/>
      <c r="I395" s="17"/>
      <c r="J395" s="17"/>
      <c r="M395" s="108"/>
      <c r="N395" s="190"/>
      <c r="O395" s="190"/>
      <c r="P395" s="191"/>
      <c r="Q395" s="192"/>
      <c r="R395" s="191"/>
      <c r="S395" s="191"/>
      <c r="T395" s="108"/>
      <c r="U395" s="108"/>
      <c r="V395" s="108"/>
      <c r="W395" s="108"/>
      <c r="X395" s="108"/>
      <c r="Y395" s="108"/>
      <c r="Z395" s="108"/>
      <c r="AA395" s="108"/>
    </row>
    <row r="396" spans="4:27" s="16" customFormat="1" hidden="1" x14ac:dyDescent="0.2">
      <c r="D396" s="17"/>
      <c r="E396" s="17"/>
      <c r="F396" s="18"/>
      <c r="G396" s="18"/>
      <c r="H396" s="18"/>
      <c r="I396" s="17"/>
      <c r="J396" s="17"/>
      <c r="M396" s="108"/>
      <c r="N396" s="190"/>
      <c r="O396" s="190"/>
      <c r="P396" s="191"/>
      <c r="Q396" s="192"/>
      <c r="R396" s="191"/>
      <c r="S396" s="191"/>
      <c r="T396" s="108"/>
      <c r="U396" s="108"/>
      <c r="V396" s="108"/>
      <c r="W396" s="108"/>
      <c r="X396" s="108"/>
      <c r="Y396" s="108"/>
      <c r="Z396" s="108"/>
      <c r="AA396" s="108"/>
    </row>
    <row r="397" spans="4:27" s="16" customFormat="1" hidden="1" x14ac:dyDescent="0.2">
      <c r="D397" s="17"/>
      <c r="E397" s="17"/>
      <c r="F397" s="18"/>
      <c r="G397" s="18"/>
      <c r="H397" s="18"/>
      <c r="I397" s="17"/>
      <c r="J397" s="17"/>
      <c r="M397" s="108"/>
      <c r="N397" s="190"/>
      <c r="O397" s="190"/>
      <c r="P397" s="191"/>
      <c r="Q397" s="192"/>
      <c r="R397" s="191"/>
      <c r="S397" s="191"/>
      <c r="T397" s="108"/>
      <c r="U397" s="108"/>
      <c r="V397" s="108"/>
      <c r="W397" s="108"/>
      <c r="X397" s="108"/>
      <c r="Y397" s="108"/>
      <c r="Z397" s="108"/>
      <c r="AA397" s="108"/>
    </row>
    <row r="398" spans="4:27" s="16" customFormat="1" hidden="1" x14ac:dyDescent="0.2">
      <c r="D398" s="17"/>
      <c r="E398" s="17"/>
      <c r="F398" s="18"/>
      <c r="G398" s="18"/>
      <c r="H398" s="18"/>
      <c r="I398" s="17"/>
      <c r="J398" s="17"/>
      <c r="M398" s="108"/>
      <c r="N398" s="190"/>
      <c r="O398" s="190"/>
      <c r="P398" s="191"/>
      <c r="Q398" s="192"/>
      <c r="R398" s="191"/>
      <c r="S398" s="191"/>
      <c r="T398" s="108"/>
      <c r="U398" s="108"/>
      <c r="V398" s="108"/>
      <c r="W398" s="108"/>
      <c r="X398" s="108"/>
      <c r="Y398" s="108"/>
      <c r="Z398" s="108"/>
      <c r="AA398" s="108"/>
    </row>
    <row r="399" spans="4:27" s="16" customFormat="1" hidden="1" x14ac:dyDescent="0.2">
      <c r="D399" s="17"/>
      <c r="E399" s="17"/>
      <c r="F399" s="18"/>
      <c r="G399" s="18"/>
      <c r="H399" s="18"/>
      <c r="I399" s="17"/>
      <c r="J399" s="17"/>
      <c r="M399" s="108"/>
      <c r="N399" s="190"/>
      <c r="O399" s="190"/>
      <c r="P399" s="191"/>
      <c r="Q399" s="192"/>
      <c r="R399" s="191"/>
      <c r="S399" s="191"/>
      <c r="T399" s="108"/>
      <c r="U399" s="108"/>
      <c r="V399" s="108"/>
      <c r="W399" s="108"/>
      <c r="X399" s="108"/>
      <c r="Y399" s="108"/>
      <c r="Z399" s="108"/>
      <c r="AA399" s="108"/>
    </row>
    <row r="400" spans="4:27" s="16" customFormat="1" hidden="1" x14ac:dyDescent="0.2">
      <c r="D400" s="17"/>
      <c r="E400" s="17"/>
      <c r="F400" s="18"/>
      <c r="G400" s="18"/>
      <c r="H400" s="18"/>
      <c r="I400" s="17"/>
      <c r="J400" s="17"/>
      <c r="M400" s="108"/>
      <c r="N400" s="190"/>
      <c r="O400" s="190"/>
      <c r="P400" s="191"/>
      <c r="Q400" s="192"/>
      <c r="R400" s="191"/>
      <c r="S400" s="191"/>
      <c r="T400" s="108"/>
      <c r="U400" s="108"/>
      <c r="V400" s="108"/>
      <c r="W400" s="108"/>
      <c r="X400" s="108"/>
      <c r="Y400" s="108"/>
      <c r="Z400" s="108"/>
      <c r="AA400" s="108"/>
    </row>
    <row r="401" spans="4:27" s="16" customFormat="1" hidden="1" x14ac:dyDescent="0.2">
      <c r="D401" s="17"/>
      <c r="E401" s="17"/>
      <c r="F401" s="18"/>
      <c r="G401" s="18"/>
      <c r="H401" s="18"/>
      <c r="I401" s="17"/>
      <c r="J401" s="17"/>
      <c r="M401" s="108"/>
      <c r="N401" s="190"/>
      <c r="O401" s="190"/>
      <c r="P401" s="191"/>
      <c r="Q401" s="192"/>
      <c r="R401" s="191"/>
      <c r="S401" s="191"/>
      <c r="T401" s="108"/>
      <c r="U401" s="108"/>
      <c r="V401" s="108"/>
      <c r="W401" s="108"/>
      <c r="X401" s="108"/>
      <c r="Y401" s="108"/>
      <c r="Z401" s="108"/>
      <c r="AA401" s="108"/>
    </row>
    <row r="402" spans="4:27" s="16" customFormat="1" hidden="1" x14ac:dyDescent="0.2">
      <c r="D402" s="17"/>
      <c r="E402" s="17"/>
      <c r="F402" s="18"/>
      <c r="G402" s="18"/>
      <c r="H402" s="18"/>
      <c r="I402" s="17"/>
      <c r="J402" s="17"/>
      <c r="M402" s="108"/>
      <c r="N402" s="190"/>
      <c r="O402" s="190"/>
      <c r="P402" s="191"/>
      <c r="Q402" s="192"/>
      <c r="R402" s="191"/>
      <c r="S402" s="191"/>
      <c r="T402" s="108"/>
      <c r="U402" s="108"/>
      <c r="V402" s="108"/>
      <c r="W402" s="108"/>
      <c r="X402" s="108"/>
      <c r="Y402" s="108"/>
      <c r="Z402" s="108"/>
      <c r="AA402" s="108"/>
    </row>
    <row r="403" spans="4:27" s="16" customFormat="1" hidden="1" x14ac:dyDescent="0.2">
      <c r="D403" s="17"/>
      <c r="E403" s="17"/>
      <c r="F403" s="18"/>
      <c r="G403" s="18"/>
      <c r="H403" s="18"/>
      <c r="I403" s="17"/>
      <c r="J403" s="17"/>
      <c r="M403" s="108"/>
      <c r="N403" s="190"/>
      <c r="O403" s="190"/>
      <c r="P403" s="191"/>
      <c r="Q403" s="192"/>
      <c r="R403" s="191"/>
      <c r="S403" s="191"/>
      <c r="T403" s="108"/>
      <c r="U403" s="108"/>
      <c r="V403" s="108"/>
      <c r="W403" s="108"/>
      <c r="X403" s="108"/>
      <c r="Y403" s="108"/>
      <c r="Z403" s="108"/>
      <c r="AA403" s="108"/>
    </row>
    <row r="404" spans="4:27" s="16" customFormat="1" hidden="1" x14ac:dyDescent="0.2">
      <c r="D404" s="17"/>
      <c r="E404" s="17"/>
      <c r="F404" s="18"/>
      <c r="G404" s="18"/>
      <c r="H404" s="18"/>
      <c r="I404" s="17"/>
      <c r="J404" s="17"/>
      <c r="M404" s="108"/>
      <c r="N404" s="190"/>
      <c r="O404" s="190"/>
      <c r="P404" s="191"/>
      <c r="Q404" s="192"/>
      <c r="R404" s="191"/>
      <c r="S404" s="191"/>
      <c r="T404" s="108"/>
      <c r="U404" s="108"/>
      <c r="V404" s="108"/>
      <c r="W404" s="108"/>
      <c r="X404" s="108"/>
      <c r="Y404" s="108"/>
      <c r="Z404" s="108"/>
      <c r="AA404" s="108"/>
    </row>
    <row r="405" spans="4:27" s="16" customFormat="1" hidden="1" x14ac:dyDescent="0.2">
      <c r="D405" s="17"/>
      <c r="E405" s="17"/>
      <c r="F405" s="18"/>
      <c r="G405" s="18"/>
      <c r="H405" s="18"/>
      <c r="I405" s="17"/>
      <c r="J405" s="17"/>
      <c r="M405" s="108"/>
      <c r="N405" s="190"/>
      <c r="O405" s="190"/>
      <c r="P405" s="191"/>
      <c r="Q405" s="192"/>
      <c r="R405" s="191"/>
      <c r="S405" s="191"/>
      <c r="T405" s="108"/>
      <c r="U405" s="108"/>
      <c r="V405" s="108"/>
      <c r="W405" s="108"/>
      <c r="X405" s="108"/>
      <c r="Y405" s="108"/>
      <c r="Z405" s="108"/>
      <c r="AA405" s="108"/>
    </row>
    <row r="406" spans="4:27" s="16" customFormat="1" hidden="1" x14ac:dyDescent="0.2">
      <c r="D406" s="17"/>
      <c r="E406" s="17"/>
      <c r="F406" s="18"/>
      <c r="G406" s="18"/>
      <c r="H406" s="18"/>
      <c r="I406" s="17"/>
      <c r="J406" s="17"/>
      <c r="M406" s="108"/>
      <c r="N406" s="190"/>
      <c r="O406" s="190"/>
      <c r="P406" s="191"/>
      <c r="Q406" s="192"/>
      <c r="R406" s="191"/>
      <c r="S406" s="191"/>
      <c r="T406" s="108"/>
      <c r="U406" s="108"/>
      <c r="V406" s="108"/>
      <c r="W406" s="108"/>
      <c r="X406" s="108"/>
      <c r="Y406" s="108"/>
      <c r="Z406" s="108"/>
      <c r="AA406" s="108"/>
    </row>
    <row r="407" spans="4:27" s="16" customFormat="1" hidden="1" x14ac:dyDescent="0.2">
      <c r="D407" s="17"/>
      <c r="E407" s="17"/>
      <c r="F407" s="18"/>
      <c r="G407" s="18"/>
      <c r="H407" s="18"/>
      <c r="I407" s="17"/>
      <c r="J407" s="17"/>
      <c r="M407" s="108"/>
      <c r="N407" s="190"/>
      <c r="O407" s="190"/>
      <c r="P407" s="191"/>
      <c r="Q407" s="192"/>
      <c r="R407" s="191"/>
      <c r="S407" s="191"/>
      <c r="T407" s="108"/>
      <c r="U407" s="108"/>
      <c r="V407" s="108"/>
      <c r="W407" s="108"/>
      <c r="X407" s="108"/>
      <c r="Y407" s="108"/>
      <c r="Z407" s="108"/>
      <c r="AA407" s="108"/>
    </row>
    <row r="408" spans="4:27" s="16" customFormat="1" hidden="1" x14ac:dyDescent="0.2">
      <c r="D408" s="17"/>
      <c r="E408" s="17"/>
      <c r="F408" s="18"/>
      <c r="G408" s="18"/>
      <c r="H408" s="18"/>
      <c r="I408" s="17"/>
      <c r="J408" s="17"/>
      <c r="M408" s="108"/>
      <c r="N408" s="190"/>
      <c r="O408" s="190"/>
      <c r="P408" s="191"/>
      <c r="Q408" s="192"/>
      <c r="R408" s="191"/>
      <c r="S408" s="191"/>
      <c r="T408" s="108"/>
      <c r="U408" s="108"/>
      <c r="V408" s="108"/>
      <c r="W408" s="108"/>
      <c r="X408" s="108"/>
      <c r="Y408" s="108"/>
      <c r="Z408" s="108"/>
      <c r="AA408" s="108"/>
    </row>
    <row r="409" spans="4:27" s="16" customFormat="1" hidden="1" x14ac:dyDescent="0.2">
      <c r="D409" s="17"/>
      <c r="E409" s="17"/>
      <c r="F409" s="18"/>
      <c r="G409" s="18"/>
      <c r="H409" s="18"/>
      <c r="I409" s="17"/>
      <c r="J409" s="17"/>
      <c r="M409" s="108"/>
      <c r="N409" s="190"/>
      <c r="O409" s="190"/>
      <c r="P409" s="191"/>
      <c r="Q409" s="192"/>
      <c r="R409" s="191"/>
      <c r="S409" s="191"/>
      <c r="T409" s="108"/>
      <c r="U409" s="108"/>
      <c r="V409" s="108"/>
      <c r="W409" s="108"/>
      <c r="X409" s="108"/>
      <c r="Y409" s="108"/>
      <c r="Z409" s="108"/>
      <c r="AA409" s="108"/>
    </row>
    <row r="410" spans="4:27" s="16" customFormat="1" hidden="1" x14ac:dyDescent="0.2">
      <c r="D410" s="17"/>
      <c r="E410" s="17"/>
      <c r="F410" s="18"/>
      <c r="G410" s="18"/>
      <c r="H410" s="18"/>
      <c r="I410" s="17"/>
      <c r="J410" s="17"/>
      <c r="M410" s="108"/>
      <c r="N410" s="190"/>
      <c r="O410" s="190"/>
      <c r="P410" s="191"/>
      <c r="Q410" s="192"/>
      <c r="R410" s="191"/>
      <c r="S410" s="191"/>
      <c r="T410" s="108"/>
      <c r="U410" s="108"/>
      <c r="V410" s="108"/>
      <c r="W410" s="108"/>
      <c r="X410" s="108"/>
      <c r="Y410" s="108"/>
      <c r="Z410" s="108"/>
      <c r="AA410" s="108"/>
    </row>
    <row r="411" spans="4:27" s="16" customFormat="1" hidden="1" x14ac:dyDescent="0.2">
      <c r="D411" s="17"/>
      <c r="E411" s="17"/>
      <c r="F411" s="18"/>
      <c r="G411" s="18"/>
      <c r="H411" s="18"/>
      <c r="I411" s="17"/>
      <c r="J411" s="17"/>
      <c r="M411" s="108"/>
      <c r="N411" s="190"/>
      <c r="O411" s="190"/>
      <c r="P411" s="191"/>
      <c r="Q411" s="192"/>
      <c r="R411" s="191"/>
      <c r="S411" s="191"/>
      <c r="T411" s="108"/>
      <c r="U411" s="108"/>
      <c r="V411" s="108"/>
      <c r="W411" s="108"/>
      <c r="X411" s="108"/>
      <c r="Y411" s="108"/>
      <c r="Z411" s="108"/>
      <c r="AA411" s="108"/>
    </row>
    <row r="412" spans="4:27" s="16" customFormat="1" hidden="1" x14ac:dyDescent="0.2">
      <c r="D412" s="17"/>
      <c r="E412" s="17"/>
      <c r="F412" s="18"/>
      <c r="G412" s="18"/>
      <c r="H412" s="18"/>
      <c r="I412" s="17"/>
      <c r="J412" s="17"/>
      <c r="M412" s="108"/>
      <c r="N412" s="190"/>
      <c r="O412" s="190"/>
      <c r="P412" s="191"/>
      <c r="Q412" s="192"/>
      <c r="R412" s="191"/>
      <c r="S412" s="191"/>
      <c r="T412" s="108"/>
      <c r="U412" s="108"/>
      <c r="V412" s="108"/>
      <c r="W412" s="108"/>
      <c r="X412" s="108"/>
      <c r="Y412" s="108"/>
      <c r="Z412" s="108"/>
      <c r="AA412" s="108"/>
    </row>
    <row r="413" spans="4:27" s="16" customFormat="1" hidden="1" x14ac:dyDescent="0.2">
      <c r="D413" s="17"/>
      <c r="E413" s="17"/>
      <c r="F413" s="18"/>
      <c r="G413" s="18"/>
      <c r="H413" s="18"/>
      <c r="I413" s="17"/>
      <c r="J413" s="17"/>
      <c r="M413" s="108"/>
      <c r="N413" s="190"/>
      <c r="O413" s="190"/>
      <c r="P413" s="191"/>
      <c r="Q413" s="192"/>
      <c r="R413" s="191"/>
      <c r="S413" s="191"/>
      <c r="T413" s="108"/>
      <c r="U413" s="108"/>
      <c r="V413" s="108"/>
      <c r="W413" s="108"/>
      <c r="X413" s="108"/>
      <c r="Y413" s="108"/>
      <c r="Z413" s="108"/>
      <c r="AA413" s="108"/>
    </row>
    <row r="414" spans="4:27" s="16" customFormat="1" hidden="1" x14ac:dyDescent="0.2">
      <c r="D414" s="17"/>
      <c r="E414" s="17"/>
      <c r="F414" s="18"/>
      <c r="G414" s="18"/>
      <c r="H414" s="18"/>
      <c r="I414" s="17"/>
      <c r="J414" s="17"/>
      <c r="M414" s="108"/>
      <c r="N414" s="190"/>
      <c r="O414" s="190"/>
      <c r="P414" s="191"/>
      <c r="Q414" s="192"/>
      <c r="R414" s="191"/>
      <c r="S414" s="191"/>
      <c r="T414" s="108"/>
      <c r="U414" s="108"/>
      <c r="V414" s="108"/>
      <c r="W414" s="108"/>
      <c r="X414" s="108"/>
      <c r="Y414" s="108"/>
      <c r="Z414" s="108"/>
      <c r="AA414" s="108"/>
    </row>
    <row r="415" spans="4:27" s="16" customFormat="1" hidden="1" x14ac:dyDescent="0.2">
      <c r="D415" s="17"/>
      <c r="E415" s="17"/>
      <c r="F415" s="18"/>
      <c r="G415" s="18"/>
      <c r="H415" s="18"/>
      <c r="I415" s="17"/>
      <c r="J415" s="17"/>
      <c r="M415" s="108"/>
      <c r="N415" s="190"/>
      <c r="O415" s="190"/>
      <c r="P415" s="191"/>
      <c r="Q415" s="192"/>
      <c r="R415" s="191"/>
      <c r="S415" s="191"/>
      <c r="T415" s="108"/>
      <c r="U415" s="108"/>
      <c r="V415" s="108"/>
      <c r="W415" s="108"/>
      <c r="X415" s="108"/>
      <c r="Y415" s="108"/>
      <c r="Z415" s="108"/>
      <c r="AA415" s="108"/>
    </row>
    <row r="416" spans="4:27" s="16" customFormat="1" hidden="1" x14ac:dyDescent="0.2">
      <c r="D416" s="17"/>
      <c r="E416" s="17"/>
      <c r="F416" s="18"/>
      <c r="G416" s="18"/>
      <c r="H416" s="18"/>
      <c r="I416" s="17"/>
      <c r="J416" s="17"/>
      <c r="M416" s="108"/>
      <c r="N416" s="190"/>
      <c r="O416" s="190"/>
      <c r="P416" s="191"/>
      <c r="Q416" s="192"/>
      <c r="R416" s="191"/>
      <c r="S416" s="191"/>
      <c r="T416" s="108"/>
      <c r="U416" s="108"/>
      <c r="V416" s="108"/>
      <c r="W416" s="108"/>
      <c r="X416" s="108"/>
      <c r="Y416" s="108"/>
      <c r="Z416" s="108"/>
      <c r="AA416" s="108"/>
    </row>
    <row r="417" spans="4:27" s="16" customFormat="1" hidden="1" x14ac:dyDescent="0.2">
      <c r="D417" s="17"/>
      <c r="E417" s="17"/>
      <c r="F417" s="18"/>
      <c r="G417" s="18"/>
      <c r="H417" s="18"/>
      <c r="I417" s="17"/>
      <c r="J417" s="17"/>
      <c r="M417" s="108"/>
      <c r="N417" s="190"/>
      <c r="O417" s="190"/>
      <c r="P417" s="191"/>
      <c r="Q417" s="192"/>
      <c r="R417" s="191"/>
      <c r="S417" s="191"/>
      <c r="T417" s="108"/>
      <c r="U417" s="108"/>
      <c r="V417" s="108"/>
      <c r="W417" s="108"/>
      <c r="X417" s="108"/>
      <c r="Y417" s="108"/>
      <c r="Z417" s="108"/>
      <c r="AA417" s="108"/>
    </row>
    <row r="418" spans="4:27" s="16" customFormat="1" hidden="1" x14ac:dyDescent="0.2">
      <c r="D418" s="17"/>
      <c r="E418" s="17"/>
      <c r="F418" s="18"/>
      <c r="G418" s="18"/>
      <c r="H418" s="18"/>
      <c r="I418" s="17"/>
      <c r="J418" s="17"/>
      <c r="M418" s="108"/>
      <c r="N418" s="190"/>
      <c r="O418" s="190"/>
      <c r="P418" s="191"/>
      <c r="Q418" s="192"/>
      <c r="R418" s="191"/>
      <c r="S418" s="191"/>
      <c r="T418" s="108"/>
      <c r="U418" s="108"/>
      <c r="V418" s="108"/>
      <c r="W418" s="108"/>
      <c r="X418" s="108"/>
      <c r="Y418" s="108"/>
      <c r="Z418" s="108"/>
      <c r="AA418" s="108"/>
    </row>
    <row r="419" spans="4:27" s="16" customFormat="1" hidden="1" x14ac:dyDescent="0.2">
      <c r="D419" s="17"/>
      <c r="E419" s="17"/>
      <c r="F419" s="18"/>
      <c r="G419" s="18"/>
      <c r="H419" s="18"/>
      <c r="I419" s="17"/>
      <c r="J419" s="17"/>
      <c r="M419" s="108"/>
      <c r="N419" s="190"/>
      <c r="O419" s="190"/>
      <c r="P419" s="191"/>
      <c r="Q419" s="192"/>
      <c r="R419" s="191"/>
      <c r="S419" s="191"/>
      <c r="T419" s="108"/>
      <c r="U419" s="108"/>
      <c r="V419" s="108"/>
      <c r="W419" s="108"/>
      <c r="X419" s="108"/>
      <c r="Y419" s="108"/>
      <c r="Z419" s="108"/>
      <c r="AA419" s="108"/>
    </row>
    <row r="420" spans="4:27" s="16" customFormat="1" hidden="1" x14ac:dyDescent="0.2">
      <c r="D420" s="17"/>
      <c r="E420" s="17"/>
      <c r="F420" s="18"/>
      <c r="G420" s="18"/>
      <c r="H420" s="18"/>
      <c r="I420" s="17"/>
      <c r="J420" s="17"/>
      <c r="M420" s="108"/>
      <c r="N420" s="190"/>
      <c r="O420" s="190"/>
      <c r="P420" s="191"/>
      <c r="Q420" s="192"/>
      <c r="R420" s="191"/>
      <c r="S420" s="191"/>
      <c r="T420" s="108"/>
      <c r="U420" s="108"/>
      <c r="V420" s="108"/>
      <c r="W420" s="108"/>
      <c r="X420" s="108"/>
      <c r="Y420" s="108"/>
      <c r="Z420" s="108"/>
      <c r="AA420" s="108"/>
    </row>
    <row r="421" spans="4:27" s="16" customFormat="1" hidden="1" x14ac:dyDescent="0.2">
      <c r="D421" s="17"/>
      <c r="E421" s="17"/>
      <c r="F421" s="18"/>
      <c r="G421" s="18"/>
      <c r="H421" s="18"/>
      <c r="I421" s="17"/>
      <c r="J421" s="17"/>
      <c r="M421" s="108"/>
      <c r="N421" s="190"/>
      <c r="O421" s="190"/>
      <c r="P421" s="191"/>
      <c r="Q421" s="192"/>
      <c r="R421" s="191"/>
      <c r="S421" s="191"/>
      <c r="T421" s="108"/>
      <c r="U421" s="108"/>
      <c r="V421" s="108"/>
      <c r="W421" s="108"/>
      <c r="X421" s="108"/>
      <c r="Y421" s="108"/>
      <c r="Z421" s="108"/>
      <c r="AA421" s="108"/>
    </row>
    <row r="422" spans="4:27" s="16" customFormat="1" hidden="1" x14ac:dyDescent="0.2">
      <c r="D422" s="17"/>
      <c r="E422" s="17"/>
      <c r="F422" s="18"/>
      <c r="G422" s="18"/>
      <c r="H422" s="18"/>
      <c r="I422" s="17"/>
      <c r="J422" s="17"/>
      <c r="M422" s="108"/>
      <c r="N422" s="190"/>
      <c r="O422" s="190"/>
      <c r="P422" s="191"/>
      <c r="Q422" s="192"/>
      <c r="R422" s="191"/>
      <c r="S422" s="191"/>
      <c r="T422" s="108"/>
      <c r="U422" s="108"/>
      <c r="V422" s="108"/>
      <c r="W422" s="108"/>
      <c r="X422" s="108"/>
      <c r="Y422" s="108"/>
      <c r="Z422" s="108"/>
      <c r="AA422" s="108"/>
    </row>
    <row r="423" spans="4:27" s="16" customFormat="1" hidden="1" x14ac:dyDescent="0.2">
      <c r="D423" s="17"/>
      <c r="E423" s="17"/>
      <c r="F423" s="18"/>
      <c r="G423" s="18"/>
      <c r="H423" s="18"/>
      <c r="I423" s="17"/>
      <c r="J423" s="17"/>
      <c r="M423" s="108"/>
      <c r="N423" s="190"/>
      <c r="O423" s="190"/>
      <c r="P423" s="191"/>
      <c r="Q423" s="192"/>
      <c r="R423" s="191"/>
      <c r="S423" s="191"/>
      <c r="T423" s="108"/>
      <c r="U423" s="108"/>
      <c r="V423" s="108"/>
      <c r="W423" s="108"/>
      <c r="X423" s="108"/>
      <c r="Y423" s="108"/>
      <c r="Z423" s="108"/>
      <c r="AA423" s="108"/>
    </row>
    <row r="424" spans="4:27" s="16" customFormat="1" hidden="1" x14ac:dyDescent="0.2">
      <c r="D424" s="17"/>
      <c r="E424" s="17"/>
      <c r="F424" s="18"/>
      <c r="G424" s="18"/>
      <c r="H424" s="18"/>
      <c r="I424" s="17"/>
      <c r="J424" s="17"/>
      <c r="M424" s="108"/>
      <c r="N424" s="190"/>
      <c r="O424" s="190"/>
      <c r="P424" s="191"/>
      <c r="Q424" s="192"/>
      <c r="R424" s="191"/>
      <c r="S424" s="191"/>
      <c r="T424" s="108"/>
      <c r="U424" s="108"/>
      <c r="V424" s="108"/>
      <c r="W424" s="108"/>
      <c r="X424" s="108"/>
      <c r="Y424" s="108"/>
      <c r="Z424" s="108"/>
      <c r="AA424" s="108"/>
    </row>
    <row r="425" spans="4:27" s="16" customFormat="1" hidden="1" x14ac:dyDescent="0.2">
      <c r="D425" s="17"/>
      <c r="E425" s="17"/>
      <c r="F425" s="18"/>
      <c r="G425" s="18"/>
      <c r="H425" s="18"/>
      <c r="I425" s="17"/>
      <c r="J425" s="17"/>
      <c r="M425" s="108"/>
      <c r="N425" s="190"/>
      <c r="O425" s="190"/>
      <c r="P425" s="191"/>
      <c r="Q425" s="192"/>
      <c r="R425" s="191"/>
      <c r="S425" s="191"/>
      <c r="T425" s="108"/>
      <c r="U425" s="108"/>
      <c r="V425" s="108"/>
      <c r="W425" s="108"/>
      <c r="X425" s="108"/>
      <c r="Y425" s="108"/>
      <c r="Z425" s="108"/>
      <c r="AA425" s="108"/>
    </row>
    <row r="426" spans="4:27" s="16" customFormat="1" hidden="1" x14ac:dyDescent="0.2">
      <c r="D426" s="17"/>
      <c r="E426" s="17"/>
      <c r="F426" s="18"/>
      <c r="G426" s="18"/>
      <c r="H426" s="18"/>
      <c r="I426" s="17"/>
      <c r="J426" s="17"/>
      <c r="M426" s="108"/>
      <c r="N426" s="190"/>
      <c r="O426" s="190"/>
      <c r="P426" s="191"/>
      <c r="Q426" s="192"/>
      <c r="R426" s="191"/>
      <c r="S426" s="191"/>
      <c r="T426" s="108"/>
      <c r="U426" s="108"/>
      <c r="V426" s="108"/>
      <c r="W426" s="108"/>
      <c r="X426" s="108"/>
      <c r="Y426" s="108"/>
      <c r="Z426" s="108"/>
      <c r="AA426" s="108"/>
    </row>
    <row r="427" spans="4:27" s="16" customFormat="1" hidden="1" x14ac:dyDescent="0.2">
      <c r="D427" s="17"/>
      <c r="E427" s="17"/>
      <c r="F427" s="18"/>
      <c r="G427" s="18"/>
      <c r="H427" s="18"/>
      <c r="I427" s="17"/>
      <c r="J427" s="17"/>
      <c r="M427" s="108"/>
      <c r="N427" s="190"/>
      <c r="O427" s="190"/>
      <c r="P427" s="191"/>
      <c r="Q427" s="192"/>
      <c r="R427" s="191"/>
      <c r="S427" s="191"/>
      <c r="T427" s="108"/>
      <c r="U427" s="108"/>
      <c r="V427" s="108"/>
      <c r="W427" s="108"/>
      <c r="X427" s="108"/>
      <c r="Y427" s="108"/>
      <c r="Z427" s="108"/>
      <c r="AA427" s="108"/>
    </row>
    <row r="428" spans="4:27" s="16" customFormat="1" hidden="1" x14ac:dyDescent="0.2">
      <c r="D428" s="17"/>
      <c r="E428" s="17"/>
      <c r="F428" s="18"/>
      <c r="G428" s="18"/>
      <c r="H428" s="18"/>
      <c r="I428" s="17"/>
      <c r="J428" s="17"/>
      <c r="M428" s="108"/>
      <c r="N428" s="190"/>
      <c r="O428" s="190"/>
      <c r="P428" s="191"/>
      <c r="Q428" s="192"/>
      <c r="R428" s="191"/>
      <c r="S428" s="191"/>
      <c r="T428" s="108"/>
      <c r="U428" s="108"/>
      <c r="V428" s="108"/>
      <c r="W428" s="108"/>
      <c r="X428" s="108"/>
      <c r="Y428" s="108"/>
      <c r="Z428" s="108"/>
      <c r="AA428" s="108"/>
    </row>
    <row r="429" spans="4:27" s="16" customFormat="1" hidden="1" x14ac:dyDescent="0.2">
      <c r="D429" s="17"/>
      <c r="E429" s="17"/>
      <c r="F429" s="18"/>
      <c r="G429" s="18"/>
      <c r="H429" s="18"/>
      <c r="I429" s="17"/>
      <c r="J429" s="17"/>
      <c r="M429" s="108"/>
      <c r="N429" s="190"/>
      <c r="O429" s="190"/>
      <c r="P429" s="191"/>
      <c r="Q429" s="192"/>
      <c r="R429" s="191"/>
      <c r="S429" s="191"/>
      <c r="T429" s="108"/>
      <c r="U429" s="108"/>
      <c r="V429" s="108"/>
      <c r="W429" s="108"/>
      <c r="X429" s="108"/>
      <c r="Y429" s="108"/>
      <c r="Z429" s="108"/>
      <c r="AA429" s="108"/>
    </row>
    <row r="430" spans="4:27" s="16" customFormat="1" hidden="1" x14ac:dyDescent="0.2">
      <c r="D430" s="17"/>
      <c r="E430" s="17"/>
      <c r="F430" s="18"/>
      <c r="G430" s="18"/>
      <c r="H430" s="18"/>
      <c r="I430" s="17"/>
      <c r="J430" s="17"/>
      <c r="M430" s="108"/>
      <c r="N430" s="190"/>
      <c r="O430" s="190"/>
      <c r="P430" s="191"/>
      <c r="Q430" s="192"/>
      <c r="R430" s="191"/>
      <c r="S430" s="191"/>
      <c r="T430" s="108"/>
      <c r="U430" s="108"/>
      <c r="V430" s="108"/>
      <c r="W430" s="108"/>
      <c r="X430" s="108"/>
      <c r="Y430" s="108"/>
      <c r="Z430" s="108"/>
      <c r="AA430" s="108"/>
    </row>
    <row r="431" spans="4:27" s="16" customFormat="1" hidden="1" x14ac:dyDescent="0.2">
      <c r="D431" s="17"/>
      <c r="E431" s="17"/>
      <c r="F431" s="18"/>
      <c r="G431" s="18"/>
      <c r="H431" s="18"/>
      <c r="I431" s="17"/>
      <c r="J431" s="17"/>
      <c r="M431" s="108"/>
      <c r="N431" s="190"/>
      <c r="O431" s="190"/>
      <c r="P431" s="191"/>
      <c r="Q431" s="192"/>
      <c r="R431" s="191"/>
      <c r="S431" s="191"/>
      <c r="T431" s="108"/>
      <c r="U431" s="108"/>
      <c r="V431" s="108"/>
      <c r="W431" s="108"/>
      <c r="X431" s="108"/>
      <c r="Y431" s="108"/>
      <c r="Z431" s="108"/>
      <c r="AA431" s="108"/>
    </row>
    <row r="432" spans="4:27" s="16" customFormat="1" hidden="1" x14ac:dyDescent="0.2">
      <c r="D432" s="17"/>
      <c r="E432" s="17"/>
      <c r="F432" s="18"/>
      <c r="G432" s="18"/>
      <c r="H432" s="18"/>
      <c r="I432" s="17"/>
      <c r="J432" s="17"/>
      <c r="M432" s="108"/>
      <c r="N432" s="190"/>
      <c r="O432" s="190"/>
      <c r="P432" s="191"/>
      <c r="Q432" s="192"/>
      <c r="R432" s="191"/>
      <c r="S432" s="191"/>
      <c r="T432" s="108"/>
      <c r="U432" s="108"/>
      <c r="V432" s="108"/>
      <c r="W432" s="108"/>
      <c r="X432" s="108"/>
      <c r="Y432" s="108"/>
      <c r="Z432" s="108"/>
      <c r="AA432" s="108"/>
    </row>
    <row r="433" spans="4:27" s="16" customFormat="1" hidden="1" x14ac:dyDescent="0.2">
      <c r="D433" s="17"/>
      <c r="E433" s="17"/>
      <c r="F433" s="18"/>
      <c r="G433" s="18"/>
      <c r="H433" s="18"/>
      <c r="I433" s="17"/>
      <c r="J433" s="17"/>
      <c r="M433" s="108"/>
      <c r="N433" s="190"/>
      <c r="O433" s="190"/>
      <c r="P433" s="191"/>
      <c r="Q433" s="192"/>
      <c r="R433" s="191"/>
      <c r="S433" s="191"/>
      <c r="T433" s="108"/>
      <c r="U433" s="108"/>
      <c r="V433" s="108"/>
      <c r="W433" s="108"/>
      <c r="X433" s="108"/>
      <c r="Y433" s="108"/>
      <c r="Z433" s="108"/>
      <c r="AA433" s="108"/>
    </row>
    <row r="434" spans="4:27" s="16" customFormat="1" hidden="1" x14ac:dyDescent="0.2">
      <c r="D434" s="17"/>
      <c r="E434" s="17"/>
      <c r="F434" s="18"/>
      <c r="G434" s="18"/>
      <c r="H434" s="18"/>
      <c r="I434" s="17"/>
      <c r="J434" s="17"/>
      <c r="M434" s="108"/>
      <c r="N434" s="190"/>
      <c r="O434" s="190"/>
      <c r="P434" s="191"/>
      <c r="Q434" s="192"/>
      <c r="R434" s="191"/>
      <c r="S434" s="191"/>
      <c r="T434" s="108"/>
      <c r="U434" s="108"/>
      <c r="V434" s="108"/>
      <c r="W434" s="108"/>
      <c r="X434" s="108"/>
      <c r="Y434" s="108"/>
      <c r="Z434" s="108"/>
      <c r="AA434" s="108"/>
    </row>
    <row r="435" spans="4:27" s="16" customFormat="1" hidden="1" x14ac:dyDescent="0.2">
      <c r="D435" s="17"/>
      <c r="E435" s="17"/>
      <c r="F435" s="18"/>
      <c r="G435" s="18"/>
      <c r="H435" s="18"/>
      <c r="I435" s="17"/>
      <c r="J435" s="17"/>
      <c r="M435" s="108"/>
      <c r="N435" s="190"/>
      <c r="O435" s="190"/>
      <c r="P435" s="191"/>
      <c r="Q435" s="192"/>
      <c r="R435" s="191"/>
      <c r="S435" s="191"/>
      <c r="T435" s="108"/>
      <c r="U435" s="108"/>
      <c r="V435" s="108"/>
      <c r="W435" s="108"/>
      <c r="X435" s="108"/>
      <c r="Y435" s="108"/>
      <c r="Z435" s="108"/>
      <c r="AA435" s="108"/>
    </row>
    <row r="436" spans="4:27" s="16" customFormat="1" hidden="1" x14ac:dyDescent="0.2">
      <c r="D436" s="17"/>
      <c r="E436" s="17"/>
      <c r="F436" s="18"/>
      <c r="G436" s="18"/>
      <c r="H436" s="18"/>
      <c r="I436" s="17"/>
      <c r="J436" s="17"/>
      <c r="M436" s="108"/>
      <c r="N436" s="190"/>
      <c r="O436" s="190"/>
      <c r="P436" s="191"/>
      <c r="Q436" s="192"/>
      <c r="R436" s="191"/>
      <c r="S436" s="191"/>
      <c r="T436" s="108"/>
      <c r="U436" s="108"/>
      <c r="V436" s="108"/>
      <c r="W436" s="108"/>
      <c r="X436" s="108"/>
      <c r="Y436" s="108"/>
      <c r="Z436" s="108"/>
      <c r="AA436" s="108"/>
    </row>
    <row r="437" spans="4:27" s="16" customFormat="1" hidden="1" x14ac:dyDescent="0.2">
      <c r="D437" s="17"/>
      <c r="E437" s="17"/>
      <c r="F437" s="18"/>
      <c r="G437" s="18"/>
      <c r="H437" s="18"/>
      <c r="I437" s="17"/>
      <c r="J437" s="17"/>
      <c r="M437" s="108"/>
      <c r="N437" s="190"/>
      <c r="O437" s="190"/>
      <c r="P437" s="191"/>
      <c r="Q437" s="192"/>
      <c r="R437" s="191"/>
      <c r="S437" s="191"/>
      <c r="T437" s="108"/>
      <c r="U437" s="108"/>
      <c r="V437" s="108"/>
      <c r="W437" s="108"/>
      <c r="X437" s="108"/>
      <c r="Y437" s="108"/>
      <c r="Z437" s="108"/>
      <c r="AA437" s="108"/>
    </row>
    <row r="438" spans="4:27" s="16" customFormat="1" hidden="1" x14ac:dyDescent="0.2">
      <c r="D438" s="17"/>
      <c r="E438" s="17"/>
      <c r="F438" s="18"/>
      <c r="G438" s="18"/>
      <c r="H438" s="18"/>
      <c r="I438" s="17"/>
      <c r="J438" s="17"/>
      <c r="M438" s="108"/>
      <c r="N438" s="190"/>
      <c r="O438" s="190"/>
      <c r="P438" s="191"/>
      <c r="Q438" s="192"/>
      <c r="R438" s="191"/>
      <c r="S438" s="191"/>
      <c r="T438" s="108"/>
      <c r="U438" s="108"/>
      <c r="V438" s="108"/>
      <c r="W438" s="108"/>
      <c r="X438" s="108"/>
      <c r="Y438" s="108"/>
      <c r="Z438" s="108"/>
      <c r="AA438" s="108"/>
    </row>
    <row r="439" spans="4:27" s="16" customFormat="1" hidden="1" x14ac:dyDescent="0.2">
      <c r="D439" s="17"/>
      <c r="E439" s="17"/>
      <c r="F439" s="18"/>
      <c r="G439" s="18"/>
      <c r="H439" s="18"/>
      <c r="I439" s="17"/>
      <c r="J439" s="17"/>
      <c r="M439" s="108"/>
      <c r="N439" s="190"/>
      <c r="O439" s="190"/>
      <c r="P439" s="191"/>
      <c r="Q439" s="192"/>
      <c r="R439" s="191"/>
      <c r="S439" s="191"/>
      <c r="T439" s="108"/>
      <c r="U439" s="108"/>
      <c r="V439" s="108"/>
      <c r="W439" s="108"/>
      <c r="X439" s="108"/>
      <c r="Y439" s="108"/>
      <c r="Z439" s="108"/>
      <c r="AA439" s="108"/>
    </row>
    <row r="440" spans="4:27" s="16" customFormat="1" hidden="1" x14ac:dyDescent="0.2">
      <c r="D440" s="17"/>
      <c r="E440" s="17"/>
      <c r="F440" s="18"/>
      <c r="G440" s="18"/>
      <c r="H440" s="18"/>
      <c r="I440" s="17"/>
      <c r="J440" s="17"/>
      <c r="M440" s="108"/>
      <c r="N440" s="190"/>
      <c r="O440" s="190"/>
      <c r="P440" s="191"/>
      <c r="Q440" s="192"/>
      <c r="R440" s="191"/>
      <c r="S440" s="191"/>
      <c r="T440" s="108"/>
      <c r="U440" s="108"/>
      <c r="V440" s="108"/>
      <c r="W440" s="108"/>
      <c r="X440" s="108"/>
      <c r="Y440" s="108"/>
      <c r="Z440" s="108"/>
      <c r="AA440" s="108"/>
    </row>
    <row r="441" spans="4:27" s="16" customFormat="1" hidden="1" x14ac:dyDescent="0.2">
      <c r="D441" s="17"/>
      <c r="E441" s="17"/>
      <c r="F441" s="18"/>
      <c r="G441" s="18"/>
      <c r="H441" s="18"/>
      <c r="I441" s="17"/>
      <c r="J441" s="17"/>
      <c r="M441" s="108"/>
      <c r="N441" s="190"/>
      <c r="O441" s="190"/>
      <c r="P441" s="191"/>
      <c r="Q441" s="192"/>
      <c r="R441" s="191"/>
      <c r="S441" s="191"/>
      <c r="T441" s="108"/>
      <c r="U441" s="108"/>
      <c r="V441" s="108"/>
      <c r="W441" s="108"/>
      <c r="X441" s="108"/>
      <c r="Y441" s="108"/>
      <c r="Z441" s="108"/>
      <c r="AA441" s="108"/>
    </row>
    <row r="442" spans="4:27" s="16" customFormat="1" hidden="1" x14ac:dyDescent="0.2">
      <c r="D442" s="17"/>
      <c r="E442" s="17"/>
      <c r="F442" s="18"/>
      <c r="G442" s="18"/>
      <c r="H442" s="18"/>
      <c r="I442" s="17"/>
      <c r="J442" s="17"/>
      <c r="M442" s="108"/>
      <c r="N442" s="190"/>
      <c r="O442" s="190"/>
      <c r="P442" s="191"/>
      <c r="Q442" s="192"/>
      <c r="R442" s="191"/>
      <c r="S442" s="191"/>
      <c r="T442" s="108"/>
      <c r="U442" s="108"/>
      <c r="V442" s="108"/>
      <c r="W442" s="108"/>
      <c r="X442" s="108"/>
      <c r="Y442" s="108"/>
      <c r="Z442" s="108"/>
      <c r="AA442" s="108"/>
    </row>
    <row r="443" spans="4:27" s="16" customFormat="1" hidden="1" x14ac:dyDescent="0.2">
      <c r="D443" s="17"/>
      <c r="E443" s="17"/>
      <c r="F443" s="18"/>
      <c r="G443" s="18"/>
      <c r="H443" s="18"/>
      <c r="I443" s="17"/>
      <c r="J443" s="17"/>
      <c r="M443" s="108"/>
      <c r="N443" s="190"/>
      <c r="O443" s="190"/>
      <c r="P443" s="191"/>
      <c r="Q443" s="192"/>
      <c r="R443" s="191"/>
      <c r="S443" s="191"/>
      <c r="T443" s="108"/>
      <c r="U443" s="108"/>
      <c r="V443" s="108"/>
      <c r="W443" s="108"/>
      <c r="X443" s="108"/>
      <c r="Y443" s="108"/>
      <c r="Z443" s="108"/>
      <c r="AA443" s="108"/>
    </row>
    <row r="444" spans="4:27" s="16" customFormat="1" hidden="1" x14ac:dyDescent="0.2">
      <c r="D444" s="17"/>
      <c r="E444" s="17"/>
      <c r="F444" s="18"/>
      <c r="G444" s="18"/>
      <c r="H444" s="18"/>
      <c r="I444" s="17"/>
      <c r="J444" s="17"/>
      <c r="M444" s="108"/>
      <c r="N444" s="190"/>
      <c r="O444" s="190"/>
      <c r="P444" s="191"/>
      <c r="Q444" s="192"/>
      <c r="R444" s="191"/>
      <c r="S444" s="191"/>
      <c r="T444" s="108"/>
      <c r="U444" s="108"/>
      <c r="V444" s="108"/>
      <c r="W444" s="108"/>
      <c r="X444" s="108"/>
      <c r="Y444" s="108"/>
      <c r="Z444" s="108"/>
      <c r="AA444" s="108"/>
    </row>
    <row r="445" spans="4:27" s="16" customFormat="1" hidden="1" x14ac:dyDescent="0.2">
      <c r="D445" s="17"/>
      <c r="E445" s="17"/>
      <c r="F445" s="18"/>
      <c r="G445" s="18"/>
      <c r="H445" s="18"/>
      <c r="I445" s="17"/>
      <c r="J445" s="17"/>
      <c r="M445" s="108"/>
      <c r="N445" s="190"/>
      <c r="O445" s="190"/>
      <c r="P445" s="191"/>
      <c r="Q445" s="192"/>
      <c r="R445" s="191"/>
      <c r="S445" s="191"/>
      <c r="T445" s="108"/>
      <c r="U445" s="108"/>
      <c r="V445" s="108"/>
      <c r="W445" s="108"/>
      <c r="X445" s="108"/>
      <c r="Y445" s="108"/>
      <c r="Z445" s="108"/>
      <c r="AA445" s="108"/>
    </row>
    <row r="446" spans="4:27" s="16" customFormat="1" hidden="1" x14ac:dyDescent="0.2">
      <c r="D446" s="17"/>
      <c r="E446" s="17"/>
      <c r="F446" s="18"/>
      <c r="G446" s="18"/>
      <c r="H446" s="18"/>
      <c r="I446" s="17"/>
      <c r="J446" s="17"/>
      <c r="M446" s="108"/>
      <c r="N446" s="190"/>
      <c r="O446" s="190"/>
      <c r="P446" s="191"/>
      <c r="Q446" s="192"/>
      <c r="R446" s="191"/>
      <c r="S446" s="191"/>
      <c r="T446" s="108"/>
      <c r="U446" s="108"/>
      <c r="V446" s="108"/>
      <c r="W446" s="108"/>
      <c r="X446" s="108"/>
      <c r="Y446" s="108"/>
      <c r="Z446" s="108"/>
      <c r="AA446" s="108"/>
    </row>
    <row r="447" spans="4:27" s="16" customFormat="1" hidden="1" x14ac:dyDescent="0.2">
      <c r="D447" s="17"/>
      <c r="E447" s="17"/>
      <c r="F447" s="18"/>
      <c r="G447" s="18"/>
      <c r="H447" s="18"/>
      <c r="I447" s="17"/>
      <c r="J447" s="17"/>
      <c r="M447" s="108"/>
      <c r="N447" s="190"/>
      <c r="O447" s="190"/>
      <c r="P447" s="191"/>
      <c r="Q447" s="192"/>
      <c r="R447" s="191"/>
      <c r="S447" s="191"/>
      <c r="T447" s="108"/>
      <c r="U447" s="108"/>
      <c r="V447" s="108"/>
      <c r="W447" s="108"/>
      <c r="X447" s="108"/>
      <c r="Y447" s="108"/>
      <c r="Z447" s="108"/>
      <c r="AA447" s="108"/>
    </row>
    <row r="448" spans="4:27" s="16" customFormat="1" hidden="1" x14ac:dyDescent="0.2">
      <c r="D448" s="17"/>
      <c r="E448" s="17"/>
      <c r="F448" s="18"/>
      <c r="G448" s="18"/>
      <c r="H448" s="18"/>
      <c r="I448" s="17"/>
      <c r="J448" s="17"/>
      <c r="M448" s="108"/>
      <c r="N448" s="190"/>
      <c r="O448" s="190"/>
      <c r="P448" s="191"/>
      <c r="Q448" s="192"/>
      <c r="R448" s="191"/>
      <c r="S448" s="191"/>
      <c r="T448" s="108"/>
      <c r="U448" s="108"/>
      <c r="V448" s="108"/>
      <c r="W448" s="108"/>
      <c r="X448" s="108"/>
      <c r="Y448" s="108"/>
      <c r="Z448" s="108"/>
      <c r="AA448" s="108"/>
    </row>
    <row r="449" spans="4:27" s="16" customFormat="1" hidden="1" x14ac:dyDescent="0.2">
      <c r="D449" s="17"/>
      <c r="E449" s="17"/>
      <c r="F449" s="18"/>
      <c r="G449" s="18"/>
      <c r="H449" s="18"/>
      <c r="I449" s="17"/>
      <c r="J449" s="17"/>
      <c r="M449" s="108"/>
      <c r="N449" s="190"/>
      <c r="O449" s="190"/>
      <c r="P449" s="191"/>
      <c r="Q449" s="192"/>
      <c r="R449" s="191"/>
      <c r="S449" s="191"/>
      <c r="T449" s="108"/>
      <c r="U449" s="108"/>
      <c r="V449" s="108"/>
      <c r="W449" s="108"/>
      <c r="X449" s="108"/>
      <c r="Y449" s="108"/>
      <c r="Z449" s="108"/>
      <c r="AA449" s="108"/>
    </row>
    <row r="450" spans="4:27" s="16" customFormat="1" hidden="1" x14ac:dyDescent="0.2">
      <c r="D450" s="17"/>
      <c r="E450" s="17"/>
      <c r="F450" s="18"/>
      <c r="G450" s="18"/>
      <c r="H450" s="18"/>
      <c r="I450" s="17"/>
      <c r="J450" s="17"/>
      <c r="M450" s="108"/>
      <c r="N450" s="190"/>
      <c r="O450" s="190"/>
      <c r="P450" s="191"/>
      <c r="Q450" s="192"/>
      <c r="R450" s="191"/>
      <c r="S450" s="191"/>
      <c r="T450" s="108"/>
      <c r="U450" s="108"/>
      <c r="V450" s="108"/>
      <c r="W450" s="108"/>
      <c r="X450" s="108"/>
      <c r="Y450" s="108"/>
      <c r="Z450" s="108"/>
      <c r="AA450" s="108"/>
    </row>
    <row r="451" spans="4:27" s="16" customFormat="1" hidden="1" x14ac:dyDescent="0.2">
      <c r="D451" s="17"/>
      <c r="E451" s="17"/>
      <c r="F451" s="18"/>
      <c r="G451" s="18"/>
      <c r="H451" s="18"/>
      <c r="I451" s="17"/>
      <c r="J451" s="17"/>
      <c r="M451" s="108"/>
      <c r="N451" s="190"/>
      <c r="O451" s="190"/>
      <c r="P451" s="191"/>
      <c r="Q451" s="192"/>
      <c r="R451" s="191"/>
      <c r="S451" s="191"/>
      <c r="T451" s="108"/>
      <c r="U451" s="108"/>
      <c r="V451" s="108"/>
      <c r="W451" s="108"/>
      <c r="X451" s="108"/>
      <c r="Y451" s="108"/>
      <c r="Z451" s="108"/>
      <c r="AA451" s="108"/>
    </row>
    <row r="452" spans="4:27" s="16" customFormat="1" hidden="1" x14ac:dyDescent="0.2">
      <c r="D452" s="17"/>
      <c r="E452" s="17"/>
      <c r="F452" s="18"/>
      <c r="G452" s="18"/>
      <c r="H452" s="18"/>
      <c r="I452" s="17"/>
      <c r="J452" s="17"/>
      <c r="M452" s="108"/>
      <c r="N452" s="190"/>
      <c r="O452" s="190"/>
      <c r="P452" s="191"/>
      <c r="Q452" s="192"/>
      <c r="R452" s="191"/>
      <c r="S452" s="191"/>
      <c r="T452" s="108"/>
      <c r="U452" s="108"/>
      <c r="V452" s="108"/>
      <c r="W452" s="108"/>
      <c r="X452" s="108"/>
      <c r="Y452" s="108"/>
      <c r="Z452" s="108"/>
      <c r="AA452" s="108"/>
    </row>
    <row r="453" spans="4:27" s="16" customFormat="1" hidden="1" x14ac:dyDescent="0.2">
      <c r="D453" s="17"/>
      <c r="E453" s="17"/>
      <c r="F453" s="18"/>
      <c r="G453" s="18"/>
      <c r="H453" s="18"/>
      <c r="I453" s="17"/>
      <c r="J453" s="17"/>
      <c r="M453" s="108"/>
      <c r="N453" s="190"/>
      <c r="O453" s="190"/>
      <c r="P453" s="191"/>
      <c r="Q453" s="192"/>
      <c r="R453" s="191"/>
      <c r="S453" s="191"/>
      <c r="T453" s="108"/>
      <c r="U453" s="108"/>
      <c r="V453" s="108"/>
      <c r="W453" s="108"/>
      <c r="X453" s="108"/>
      <c r="Y453" s="108"/>
      <c r="Z453" s="108"/>
      <c r="AA453" s="108"/>
    </row>
    <row r="454" spans="4:27" s="16" customFormat="1" hidden="1" x14ac:dyDescent="0.2">
      <c r="D454" s="17"/>
      <c r="E454" s="17"/>
      <c r="F454" s="18"/>
      <c r="G454" s="18"/>
      <c r="H454" s="18"/>
      <c r="I454" s="17"/>
      <c r="J454" s="17"/>
      <c r="M454" s="108"/>
      <c r="N454" s="190"/>
      <c r="O454" s="190"/>
      <c r="P454" s="191"/>
      <c r="Q454" s="192"/>
      <c r="R454" s="191"/>
      <c r="S454" s="191"/>
      <c r="T454" s="108"/>
      <c r="U454" s="108"/>
      <c r="V454" s="108"/>
      <c r="W454" s="108"/>
      <c r="X454" s="108"/>
      <c r="Y454" s="108"/>
      <c r="Z454" s="108"/>
      <c r="AA454" s="108"/>
    </row>
    <row r="455" spans="4:27" s="16" customFormat="1" hidden="1" x14ac:dyDescent="0.2">
      <c r="D455" s="17"/>
      <c r="E455" s="17"/>
      <c r="F455" s="18"/>
      <c r="G455" s="18"/>
      <c r="H455" s="18"/>
      <c r="I455" s="17"/>
      <c r="J455" s="17"/>
      <c r="M455" s="108"/>
      <c r="N455" s="190"/>
      <c r="O455" s="190"/>
      <c r="P455" s="191"/>
      <c r="Q455" s="192"/>
      <c r="R455" s="191"/>
      <c r="S455" s="191"/>
      <c r="T455" s="108"/>
      <c r="U455" s="108"/>
      <c r="V455" s="108"/>
      <c r="W455" s="108"/>
      <c r="X455" s="108"/>
      <c r="Y455" s="108"/>
      <c r="Z455" s="108"/>
      <c r="AA455" s="108"/>
    </row>
    <row r="456" spans="4:27" s="16" customFormat="1" hidden="1" x14ac:dyDescent="0.2">
      <c r="D456" s="17"/>
      <c r="E456" s="17"/>
      <c r="F456" s="18"/>
      <c r="G456" s="18"/>
      <c r="H456" s="18"/>
      <c r="I456" s="17"/>
      <c r="J456" s="17"/>
      <c r="M456" s="108"/>
      <c r="N456" s="190"/>
      <c r="O456" s="190"/>
      <c r="P456" s="191"/>
      <c r="Q456" s="192"/>
      <c r="R456" s="191"/>
      <c r="S456" s="191"/>
      <c r="T456" s="108"/>
      <c r="U456" s="108"/>
      <c r="V456" s="108"/>
      <c r="W456" s="108"/>
      <c r="X456" s="108"/>
      <c r="Y456" s="108"/>
      <c r="Z456" s="108"/>
      <c r="AA456" s="108"/>
    </row>
    <row r="457" spans="4:27" s="16" customFormat="1" hidden="1" x14ac:dyDescent="0.2">
      <c r="D457" s="17"/>
      <c r="E457" s="17"/>
      <c r="F457" s="18"/>
      <c r="G457" s="18"/>
      <c r="H457" s="18"/>
      <c r="I457" s="17"/>
      <c r="J457" s="17"/>
      <c r="M457" s="108"/>
      <c r="N457" s="190"/>
      <c r="O457" s="190"/>
      <c r="P457" s="191"/>
      <c r="Q457" s="192"/>
      <c r="R457" s="191"/>
      <c r="S457" s="191"/>
      <c r="T457" s="108"/>
      <c r="U457" s="108"/>
      <c r="V457" s="108"/>
      <c r="W457" s="108"/>
      <c r="X457" s="108"/>
      <c r="Y457" s="108"/>
      <c r="Z457" s="108"/>
      <c r="AA457" s="108"/>
    </row>
    <row r="458" spans="4:27" s="16" customFormat="1" hidden="1" x14ac:dyDescent="0.2">
      <c r="D458" s="17"/>
      <c r="E458" s="17"/>
      <c r="F458" s="18"/>
      <c r="G458" s="18"/>
      <c r="H458" s="18"/>
      <c r="I458" s="17"/>
      <c r="J458" s="17"/>
      <c r="M458" s="108"/>
      <c r="N458" s="190"/>
      <c r="O458" s="190"/>
      <c r="P458" s="191"/>
      <c r="Q458" s="192"/>
      <c r="R458" s="191"/>
      <c r="S458" s="191"/>
      <c r="T458" s="108"/>
      <c r="U458" s="108"/>
      <c r="V458" s="108"/>
      <c r="W458" s="108"/>
      <c r="X458" s="108"/>
      <c r="Y458" s="108"/>
      <c r="Z458" s="108"/>
      <c r="AA458" s="108"/>
    </row>
    <row r="459" spans="4:27" s="16" customFormat="1" hidden="1" x14ac:dyDescent="0.2">
      <c r="D459" s="17"/>
      <c r="E459" s="17"/>
      <c r="F459" s="18"/>
      <c r="G459" s="18"/>
      <c r="H459" s="18"/>
      <c r="I459" s="17"/>
      <c r="J459" s="17"/>
      <c r="M459" s="108"/>
      <c r="N459" s="190"/>
      <c r="O459" s="190"/>
      <c r="P459" s="191"/>
      <c r="Q459" s="192"/>
      <c r="R459" s="191"/>
      <c r="S459" s="191"/>
      <c r="T459" s="108"/>
      <c r="U459" s="108"/>
      <c r="V459" s="108"/>
      <c r="W459" s="108"/>
      <c r="X459" s="108"/>
      <c r="Y459" s="108"/>
      <c r="Z459" s="108"/>
      <c r="AA459" s="108"/>
    </row>
    <row r="460" spans="4:27" s="16" customFormat="1" hidden="1" x14ac:dyDescent="0.2">
      <c r="D460" s="17"/>
      <c r="E460" s="17"/>
      <c r="F460" s="18"/>
      <c r="G460" s="18"/>
      <c r="H460" s="18"/>
      <c r="I460" s="17"/>
      <c r="J460" s="17"/>
      <c r="M460" s="108"/>
      <c r="N460" s="190"/>
      <c r="O460" s="190"/>
      <c r="P460" s="191"/>
      <c r="Q460" s="192"/>
      <c r="R460" s="191"/>
      <c r="S460" s="191"/>
      <c r="T460" s="108"/>
      <c r="U460" s="108"/>
      <c r="V460" s="108"/>
      <c r="W460" s="108"/>
      <c r="X460" s="108"/>
      <c r="Y460" s="108"/>
      <c r="Z460" s="108"/>
      <c r="AA460" s="108"/>
    </row>
    <row r="461" spans="4:27" s="16" customFormat="1" hidden="1" x14ac:dyDescent="0.2">
      <c r="D461" s="17"/>
      <c r="E461" s="17"/>
      <c r="F461" s="18"/>
      <c r="G461" s="18"/>
      <c r="H461" s="18"/>
      <c r="I461" s="17"/>
      <c r="J461" s="17"/>
      <c r="M461" s="108"/>
      <c r="N461" s="190"/>
      <c r="O461" s="190"/>
      <c r="P461" s="191"/>
      <c r="Q461" s="192"/>
      <c r="R461" s="191"/>
      <c r="S461" s="191"/>
      <c r="T461" s="108"/>
      <c r="U461" s="108"/>
      <c r="V461" s="108"/>
      <c r="W461" s="108"/>
      <c r="X461" s="108"/>
      <c r="Y461" s="108"/>
      <c r="Z461" s="108"/>
      <c r="AA461" s="108"/>
    </row>
    <row r="462" spans="4:27" s="16" customFormat="1" hidden="1" x14ac:dyDescent="0.2">
      <c r="D462" s="17"/>
      <c r="E462" s="17"/>
      <c r="F462" s="18"/>
      <c r="G462" s="18"/>
      <c r="H462" s="18"/>
      <c r="I462" s="17"/>
      <c r="J462" s="17"/>
      <c r="M462" s="108"/>
      <c r="N462" s="190"/>
      <c r="O462" s="190"/>
      <c r="P462" s="191"/>
      <c r="Q462" s="192"/>
      <c r="R462" s="191"/>
      <c r="S462" s="191"/>
      <c r="T462" s="108"/>
      <c r="U462" s="108"/>
      <c r="V462" s="108"/>
      <c r="W462" s="108"/>
      <c r="X462" s="108"/>
      <c r="Y462" s="108"/>
      <c r="Z462" s="108"/>
      <c r="AA462" s="108"/>
    </row>
    <row r="463" spans="4:27" s="16" customFormat="1" hidden="1" x14ac:dyDescent="0.2">
      <c r="D463" s="17"/>
      <c r="E463" s="17"/>
      <c r="F463" s="18"/>
      <c r="G463" s="18"/>
      <c r="H463" s="18"/>
      <c r="I463" s="17"/>
      <c r="J463" s="17"/>
      <c r="M463" s="108"/>
      <c r="N463" s="190"/>
      <c r="O463" s="190"/>
      <c r="P463" s="191"/>
      <c r="Q463" s="192"/>
      <c r="R463" s="191"/>
      <c r="S463" s="191"/>
      <c r="T463" s="108"/>
      <c r="U463" s="108"/>
      <c r="V463" s="108"/>
      <c r="W463" s="108"/>
      <c r="X463" s="108"/>
      <c r="Y463" s="108"/>
      <c r="Z463" s="108"/>
      <c r="AA463" s="108"/>
    </row>
    <row r="464" spans="4:27" s="16" customFormat="1" hidden="1" x14ac:dyDescent="0.2">
      <c r="D464" s="17"/>
      <c r="E464" s="17"/>
      <c r="F464" s="18"/>
      <c r="G464" s="18"/>
      <c r="H464" s="18"/>
      <c r="I464" s="17"/>
      <c r="J464" s="17"/>
      <c r="M464" s="108"/>
      <c r="N464" s="190"/>
      <c r="O464" s="190"/>
      <c r="P464" s="191"/>
      <c r="Q464" s="192"/>
      <c r="R464" s="191"/>
      <c r="S464" s="191"/>
      <c r="T464" s="108"/>
      <c r="U464" s="108"/>
      <c r="V464" s="108"/>
      <c r="W464" s="108"/>
      <c r="X464" s="108"/>
      <c r="Y464" s="108"/>
      <c r="Z464" s="108"/>
      <c r="AA464" s="108"/>
    </row>
    <row r="465" spans="4:27" s="16" customFormat="1" hidden="1" x14ac:dyDescent="0.2">
      <c r="D465" s="17"/>
      <c r="E465" s="17"/>
      <c r="F465" s="18"/>
      <c r="G465" s="18"/>
      <c r="H465" s="18"/>
      <c r="I465" s="17"/>
      <c r="J465" s="17"/>
      <c r="M465" s="108"/>
      <c r="N465" s="190"/>
      <c r="O465" s="190"/>
      <c r="P465" s="191"/>
      <c r="Q465" s="192"/>
      <c r="R465" s="191"/>
      <c r="S465" s="191"/>
      <c r="T465" s="108"/>
      <c r="U465" s="108"/>
      <c r="V465" s="108"/>
      <c r="W465" s="108"/>
      <c r="X465" s="108"/>
      <c r="Y465" s="108"/>
      <c r="Z465" s="108"/>
      <c r="AA465" s="108"/>
    </row>
    <row r="466" spans="4:27" s="16" customFormat="1" hidden="1" x14ac:dyDescent="0.2">
      <c r="D466" s="17"/>
      <c r="E466" s="17"/>
      <c r="F466" s="18"/>
      <c r="G466" s="18"/>
      <c r="H466" s="18"/>
      <c r="I466" s="17"/>
      <c r="J466" s="17"/>
      <c r="M466" s="108"/>
      <c r="N466" s="190"/>
      <c r="O466" s="190"/>
      <c r="P466" s="191"/>
      <c r="Q466" s="192"/>
      <c r="R466" s="191"/>
      <c r="S466" s="191"/>
      <c r="T466" s="108"/>
      <c r="U466" s="108"/>
      <c r="V466" s="108"/>
      <c r="W466" s="108"/>
      <c r="X466" s="108"/>
      <c r="Y466" s="108"/>
      <c r="Z466" s="108"/>
      <c r="AA466" s="108"/>
    </row>
    <row r="467" spans="4:27" s="16" customFormat="1" hidden="1" x14ac:dyDescent="0.2">
      <c r="D467" s="17"/>
      <c r="E467" s="17"/>
      <c r="F467" s="18"/>
      <c r="G467" s="18"/>
      <c r="H467" s="18"/>
      <c r="I467" s="17"/>
      <c r="J467" s="17"/>
      <c r="M467" s="108"/>
      <c r="N467" s="190"/>
      <c r="O467" s="190"/>
      <c r="P467" s="191"/>
      <c r="Q467" s="192"/>
      <c r="R467" s="191"/>
      <c r="S467" s="191"/>
      <c r="T467" s="108"/>
      <c r="U467" s="108"/>
      <c r="V467" s="108"/>
      <c r="W467" s="108"/>
      <c r="X467" s="108"/>
      <c r="Y467" s="108"/>
      <c r="Z467" s="108"/>
      <c r="AA467" s="108"/>
    </row>
    <row r="468" spans="4:27" s="16" customFormat="1" hidden="1" x14ac:dyDescent="0.2">
      <c r="D468" s="17"/>
      <c r="E468" s="17"/>
      <c r="F468" s="18"/>
      <c r="G468" s="18"/>
      <c r="H468" s="18"/>
      <c r="I468" s="17"/>
      <c r="J468" s="17"/>
      <c r="M468" s="108"/>
      <c r="N468" s="190"/>
      <c r="O468" s="190"/>
      <c r="P468" s="191"/>
      <c r="Q468" s="192"/>
      <c r="R468" s="191"/>
      <c r="S468" s="191"/>
      <c r="T468" s="108"/>
      <c r="U468" s="108"/>
      <c r="V468" s="108"/>
      <c r="W468" s="108"/>
      <c r="X468" s="108"/>
      <c r="Y468" s="108"/>
      <c r="Z468" s="108"/>
      <c r="AA468" s="108"/>
    </row>
    <row r="469" spans="4:27" s="16" customFormat="1" hidden="1" x14ac:dyDescent="0.2">
      <c r="D469" s="17"/>
      <c r="E469" s="17"/>
      <c r="F469" s="18"/>
      <c r="G469" s="18"/>
      <c r="H469" s="18"/>
      <c r="I469" s="17"/>
      <c r="J469" s="17"/>
      <c r="M469" s="108"/>
      <c r="N469" s="190"/>
      <c r="O469" s="190"/>
      <c r="P469" s="191"/>
      <c r="Q469" s="192"/>
      <c r="R469" s="191"/>
      <c r="S469" s="191"/>
      <c r="T469" s="108"/>
      <c r="U469" s="108"/>
      <c r="V469" s="108"/>
      <c r="W469" s="108"/>
      <c r="X469" s="108"/>
      <c r="Y469" s="108"/>
      <c r="Z469" s="108"/>
      <c r="AA469" s="108"/>
    </row>
    <row r="470" spans="4:27" s="16" customFormat="1" hidden="1" x14ac:dyDescent="0.2">
      <c r="D470" s="17"/>
      <c r="E470" s="17"/>
      <c r="F470" s="18"/>
      <c r="G470" s="18"/>
      <c r="H470" s="18"/>
      <c r="I470" s="17"/>
      <c r="J470" s="17"/>
      <c r="M470" s="108"/>
      <c r="N470" s="190"/>
      <c r="O470" s="190"/>
      <c r="P470" s="191"/>
      <c r="Q470" s="192"/>
      <c r="R470" s="191"/>
      <c r="S470" s="191"/>
      <c r="T470" s="108"/>
      <c r="U470" s="108"/>
      <c r="V470" s="108"/>
      <c r="W470" s="108"/>
      <c r="X470" s="108"/>
      <c r="Y470" s="108"/>
      <c r="Z470" s="108"/>
      <c r="AA470" s="108"/>
    </row>
    <row r="471" spans="4:27" s="16" customFormat="1" hidden="1" x14ac:dyDescent="0.2">
      <c r="D471" s="17"/>
      <c r="E471" s="17"/>
      <c r="F471" s="18"/>
      <c r="G471" s="18"/>
      <c r="H471" s="18"/>
      <c r="I471" s="17"/>
      <c r="J471" s="17"/>
      <c r="M471" s="108"/>
      <c r="N471" s="190"/>
      <c r="O471" s="190"/>
      <c r="P471" s="191"/>
      <c r="Q471" s="192"/>
      <c r="R471" s="191"/>
      <c r="S471" s="191"/>
      <c r="T471" s="108"/>
      <c r="U471" s="108"/>
      <c r="V471" s="108"/>
      <c r="W471" s="108"/>
      <c r="X471" s="108"/>
      <c r="Y471" s="108"/>
      <c r="Z471" s="108"/>
      <c r="AA471" s="108"/>
    </row>
    <row r="472" spans="4:27" s="16" customFormat="1" hidden="1" x14ac:dyDescent="0.2">
      <c r="D472" s="17"/>
      <c r="E472" s="17"/>
      <c r="F472" s="18"/>
      <c r="G472" s="18"/>
      <c r="H472" s="18"/>
      <c r="I472" s="17"/>
      <c r="J472" s="17"/>
      <c r="M472" s="108"/>
      <c r="N472" s="190"/>
      <c r="O472" s="190"/>
      <c r="P472" s="191"/>
      <c r="Q472" s="192"/>
      <c r="R472" s="191"/>
      <c r="S472" s="191"/>
      <c r="T472" s="108"/>
      <c r="U472" s="108"/>
      <c r="V472" s="108"/>
      <c r="W472" s="108"/>
      <c r="X472" s="108"/>
      <c r="Y472" s="108"/>
      <c r="Z472" s="108"/>
      <c r="AA472" s="108"/>
    </row>
    <row r="473" spans="4:27" s="16" customFormat="1" hidden="1" x14ac:dyDescent="0.2">
      <c r="D473" s="17"/>
      <c r="E473" s="17"/>
      <c r="F473" s="18"/>
      <c r="G473" s="18"/>
      <c r="H473" s="18"/>
      <c r="I473" s="17"/>
      <c r="J473" s="17"/>
      <c r="M473" s="108"/>
      <c r="N473" s="190"/>
      <c r="O473" s="190"/>
      <c r="P473" s="191"/>
      <c r="Q473" s="192"/>
      <c r="R473" s="191"/>
      <c r="S473" s="191"/>
      <c r="T473" s="108"/>
      <c r="U473" s="108"/>
      <c r="V473" s="108"/>
      <c r="W473" s="108"/>
      <c r="X473" s="108"/>
      <c r="Y473" s="108"/>
      <c r="Z473" s="108"/>
      <c r="AA473" s="108"/>
    </row>
    <row r="474" spans="4:27" s="16" customFormat="1" hidden="1" x14ac:dyDescent="0.2">
      <c r="D474" s="17"/>
      <c r="E474" s="17"/>
      <c r="F474" s="18"/>
      <c r="G474" s="18"/>
      <c r="H474" s="18"/>
      <c r="I474" s="17"/>
      <c r="J474" s="17"/>
      <c r="M474" s="108"/>
      <c r="N474" s="190"/>
      <c r="O474" s="190"/>
      <c r="P474" s="191"/>
      <c r="Q474" s="192"/>
      <c r="R474" s="191"/>
      <c r="S474" s="191"/>
      <c r="T474" s="108"/>
      <c r="U474" s="108"/>
      <c r="V474" s="108"/>
      <c r="W474" s="108"/>
      <c r="X474" s="108"/>
      <c r="Y474" s="108"/>
      <c r="Z474" s="108"/>
      <c r="AA474" s="108"/>
    </row>
    <row r="475" spans="4:27" s="16" customFormat="1" hidden="1" x14ac:dyDescent="0.2">
      <c r="D475" s="17"/>
      <c r="E475" s="17"/>
      <c r="F475" s="18"/>
      <c r="G475" s="18"/>
      <c r="H475" s="18"/>
      <c r="I475" s="17"/>
      <c r="J475" s="17"/>
      <c r="M475" s="108"/>
      <c r="N475" s="190"/>
      <c r="O475" s="190"/>
      <c r="P475" s="191"/>
      <c r="Q475" s="192"/>
      <c r="R475" s="191"/>
      <c r="S475" s="191"/>
      <c r="T475" s="108"/>
      <c r="U475" s="108"/>
      <c r="V475" s="108"/>
      <c r="W475" s="108"/>
      <c r="X475" s="108"/>
      <c r="Y475" s="108"/>
      <c r="Z475" s="108"/>
      <c r="AA475" s="108"/>
    </row>
    <row r="476" spans="4:27" s="16" customFormat="1" hidden="1" x14ac:dyDescent="0.2">
      <c r="D476" s="17"/>
      <c r="E476" s="17"/>
      <c r="F476" s="18"/>
      <c r="G476" s="18"/>
      <c r="H476" s="18"/>
      <c r="I476" s="17"/>
      <c r="J476" s="17"/>
      <c r="M476" s="108"/>
      <c r="N476" s="190"/>
      <c r="O476" s="190"/>
      <c r="P476" s="191"/>
      <c r="Q476" s="192"/>
      <c r="R476" s="191"/>
      <c r="S476" s="191"/>
      <c r="T476" s="108"/>
      <c r="U476" s="108"/>
      <c r="V476" s="108"/>
      <c r="W476" s="108"/>
      <c r="X476" s="108"/>
      <c r="Y476" s="108"/>
      <c r="Z476" s="108"/>
      <c r="AA476" s="108"/>
    </row>
    <row r="477" spans="4:27" s="16" customFormat="1" hidden="1" x14ac:dyDescent="0.2">
      <c r="D477" s="17"/>
      <c r="E477" s="17"/>
      <c r="F477" s="18"/>
      <c r="G477" s="18"/>
      <c r="H477" s="18"/>
      <c r="I477" s="17"/>
      <c r="J477" s="17"/>
      <c r="M477" s="108"/>
      <c r="N477" s="190"/>
      <c r="O477" s="190"/>
      <c r="P477" s="191"/>
      <c r="Q477" s="192"/>
      <c r="R477" s="191"/>
      <c r="S477" s="191"/>
      <c r="T477" s="108"/>
      <c r="U477" s="108"/>
      <c r="V477" s="108"/>
      <c r="W477" s="108"/>
      <c r="X477" s="108"/>
      <c r="Y477" s="108"/>
      <c r="Z477" s="108"/>
      <c r="AA477" s="108"/>
    </row>
    <row r="478" spans="4:27" s="16" customFormat="1" hidden="1" x14ac:dyDescent="0.2">
      <c r="D478" s="17"/>
      <c r="E478" s="17"/>
      <c r="F478" s="18"/>
      <c r="G478" s="18"/>
      <c r="H478" s="18"/>
      <c r="I478" s="17"/>
      <c r="J478" s="17"/>
      <c r="M478" s="108"/>
      <c r="N478" s="190"/>
      <c r="O478" s="190"/>
      <c r="P478" s="191"/>
      <c r="Q478" s="192"/>
      <c r="R478" s="191"/>
      <c r="S478" s="191"/>
      <c r="T478" s="108"/>
      <c r="U478" s="108"/>
      <c r="V478" s="108"/>
      <c r="W478" s="108"/>
      <c r="X478" s="108"/>
      <c r="Y478" s="108"/>
      <c r="Z478" s="108"/>
      <c r="AA478" s="108"/>
    </row>
    <row r="479" spans="4:27" s="16" customFormat="1" hidden="1" x14ac:dyDescent="0.2">
      <c r="D479" s="17"/>
      <c r="E479" s="17"/>
      <c r="F479" s="18"/>
      <c r="G479" s="18"/>
      <c r="H479" s="18"/>
      <c r="I479" s="17"/>
      <c r="J479" s="17"/>
      <c r="M479" s="108"/>
      <c r="N479" s="190"/>
      <c r="O479" s="190"/>
      <c r="P479" s="191"/>
      <c r="Q479" s="192"/>
      <c r="R479" s="191"/>
      <c r="S479" s="191"/>
      <c r="T479" s="108"/>
      <c r="U479" s="108"/>
      <c r="V479" s="108"/>
      <c r="W479" s="108"/>
      <c r="X479" s="108"/>
      <c r="Y479" s="108"/>
      <c r="Z479" s="108"/>
      <c r="AA479" s="108"/>
    </row>
    <row r="480" spans="4:27" s="16" customFormat="1" hidden="1" x14ac:dyDescent="0.2">
      <c r="D480" s="17"/>
      <c r="E480" s="17"/>
      <c r="F480" s="18"/>
      <c r="G480" s="18"/>
      <c r="H480" s="18"/>
      <c r="I480" s="17"/>
      <c r="J480" s="17"/>
      <c r="M480" s="108"/>
      <c r="N480" s="190"/>
      <c r="O480" s="190"/>
      <c r="P480" s="191"/>
      <c r="Q480" s="192"/>
      <c r="R480" s="191"/>
      <c r="S480" s="191"/>
      <c r="T480" s="108"/>
      <c r="U480" s="108"/>
      <c r="V480" s="108"/>
      <c r="W480" s="108"/>
      <c r="X480" s="108"/>
      <c r="Y480" s="108"/>
      <c r="Z480" s="108"/>
      <c r="AA480" s="108"/>
    </row>
    <row r="481" spans="4:27" s="16" customFormat="1" hidden="1" x14ac:dyDescent="0.2">
      <c r="D481" s="17"/>
      <c r="E481" s="17"/>
      <c r="F481" s="18"/>
      <c r="G481" s="18"/>
      <c r="H481" s="18"/>
      <c r="I481" s="17"/>
      <c r="J481" s="17"/>
      <c r="M481" s="108"/>
      <c r="N481" s="190"/>
      <c r="O481" s="190"/>
      <c r="P481" s="191"/>
      <c r="Q481" s="192"/>
      <c r="R481" s="191"/>
      <c r="S481" s="191"/>
      <c r="T481" s="108"/>
      <c r="U481" s="108"/>
      <c r="V481" s="108"/>
      <c r="W481" s="108"/>
      <c r="X481" s="108"/>
      <c r="Y481" s="108"/>
      <c r="Z481" s="108"/>
      <c r="AA481" s="108"/>
    </row>
    <row r="482" spans="4:27" s="16" customFormat="1" hidden="1" x14ac:dyDescent="0.2">
      <c r="D482" s="17"/>
      <c r="E482" s="17"/>
      <c r="F482" s="18"/>
      <c r="G482" s="18"/>
      <c r="H482" s="18"/>
      <c r="I482" s="17"/>
      <c r="J482" s="17"/>
      <c r="M482" s="108"/>
      <c r="N482" s="190"/>
      <c r="O482" s="190"/>
      <c r="P482" s="191"/>
      <c r="Q482" s="192"/>
      <c r="R482" s="191"/>
      <c r="S482" s="191"/>
      <c r="T482" s="108"/>
      <c r="U482" s="108"/>
      <c r="V482" s="108"/>
      <c r="W482" s="108"/>
      <c r="X482" s="108"/>
      <c r="Y482" s="108"/>
      <c r="Z482" s="108"/>
      <c r="AA482" s="108"/>
    </row>
    <row r="483" spans="4:27" s="16" customFormat="1" hidden="1" x14ac:dyDescent="0.2">
      <c r="D483" s="17"/>
      <c r="E483" s="17"/>
      <c r="F483" s="18"/>
      <c r="G483" s="18"/>
      <c r="H483" s="18"/>
      <c r="I483" s="17"/>
      <c r="J483" s="17"/>
      <c r="M483" s="108"/>
      <c r="N483" s="190"/>
      <c r="O483" s="190"/>
      <c r="P483" s="191"/>
      <c r="Q483" s="192"/>
      <c r="R483" s="191"/>
      <c r="S483" s="191"/>
      <c r="T483" s="108"/>
      <c r="U483" s="108"/>
      <c r="V483" s="108"/>
      <c r="W483" s="108"/>
      <c r="X483" s="108"/>
      <c r="Y483" s="108"/>
      <c r="Z483" s="108"/>
      <c r="AA483" s="108"/>
    </row>
    <row r="484" spans="4:27" s="16" customFormat="1" hidden="1" x14ac:dyDescent="0.2">
      <c r="D484" s="17"/>
      <c r="E484" s="17"/>
      <c r="F484" s="18"/>
      <c r="G484" s="18"/>
      <c r="H484" s="18"/>
      <c r="I484" s="17"/>
      <c r="J484" s="17"/>
      <c r="M484" s="108"/>
      <c r="N484" s="190"/>
      <c r="O484" s="190"/>
      <c r="P484" s="191"/>
      <c r="Q484" s="192"/>
      <c r="R484" s="191"/>
      <c r="S484" s="191"/>
      <c r="T484" s="108"/>
      <c r="U484" s="108"/>
      <c r="V484" s="108"/>
      <c r="W484" s="108"/>
      <c r="X484" s="108"/>
      <c r="Y484" s="108"/>
      <c r="Z484" s="108"/>
      <c r="AA484" s="108"/>
    </row>
    <row r="485" spans="4:27" s="16" customFormat="1" hidden="1" x14ac:dyDescent="0.2">
      <c r="D485" s="17"/>
      <c r="E485" s="17"/>
      <c r="F485" s="18"/>
      <c r="G485" s="18"/>
      <c r="H485" s="18"/>
      <c r="I485" s="17"/>
      <c r="J485" s="17"/>
      <c r="M485" s="108"/>
      <c r="N485" s="190"/>
      <c r="O485" s="190"/>
      <c r="P485" s="191"/>
      <c r="Q485" s="192"/>
      <c r="R485" s="191"/>
      <c r="S485" s="191"/>
      <c r="T485" s="108"/>
      <c r="U485" s="108"/>
      <c r="V485" s="108"/>
      <c r="W485" s="108"/>
      <c r="X485" s="108"/>
      <c r="Y485" s="108"/>
      <c r="Z485" s="108"/>
      <c r="AA485" s="108"/>
    </row>
    <row r="486" spans="4:27" s="16" customFormat="1" hidden="1" x14ac:dyDescent="0.2">
      <c r="D486" s="17"/>
      <c r="E486" s="17"/>
      <c r="F486" s="18"/>
      <c r="G486" s="18"/>
      <c r="H486" s="18"/>
      <c r="I486" s="17"/>
      <c r="J486" s="17"/>
      <c r="M486" s="108"/>
      <c r="N486" s="190"/>
      <c r="O486" s="190"/>
      <c r="P486" s="191"/>
      <c r="Q486" s="192"/>
      <c r="R486" s="191"/>
      <c r="S486" s="191"/>
      <c r="T486" s="108"/>
      <c r="U486" s="108"/>
      <c r="V486" s="108"/>
      <c r="W486" s="108"/>
      <c r="X486" s="108"/>
      <c r="Y486" s="108"/>
      <c r="Z486" s="108"/>
      <c r="AA486" s="108"/>
    </row>
    <row r="487" spans="4:27" s="16" customFormat="1" hidden="1" x14ac:dyDescent="0.2">
      <c r="D487" s="17"/>
      <c r="E487" s="17"/>
      <c r="F487" s="18"/>
      <c r="G487" s="18"/>
      <c r="H487" s="18"/>
      <c r="I487" s="17"/>
      <c r="J487" s="17"/>
      <c r="M487" s="108"/>
      <c r="N487" s="190"/>
      <c r="O487" s="190"/>
      <c r="P487" s="191"/>
      <c r="Q487" s="192"/>
      <c r="R487" s="191"/>
      <c r="S487" s="191"/>
      <c r="T487" s="108"/>
      <c r="U487" s="108"/>
      <c r="V487" s="108"/>
      <c r="W487" s="108"/>
      <c r="X487" s="108"/>
      <c r="Y487" s="108"/>
      <c r="Z487" s="108"/>
      <c r="AA487" s="108"/>
    </row>
    <row r="488" spans="4:27" s="16" customFormat="1" hidden="1" x14ac:dyDescent="0.2">
      <c r="D488" s="17"/>
      <c r="E488" s="17"/>
      <c r="F488" s="18"/>
      <c r="G488" s="18"/>
      <c r="H488" s="18"/>
      <c r="I488" s="17"/>
      <c r="J488" s="17"/>
      <c r="M488" s="108"/>
      <c r="N488" s="190"/>
      <c r="O488" s="190"/>
      <c r="P488" s="191"/>
      <c r="Q488" s="192"/>
      <c r="R488" s="191"/>
      <c r="S488" s="191"/>
      <c r="T488" s="108"/>
      <c r="U488" s="108"/>
      <c r="V488" s="108"/>
      <c r="W488" s="108"/>
      <c r="X488" s="108"/>
      <c r="Y488" s="108"/>
      <c r="Z488" s="108"/>
      <c r="AA488" s="108"/>
    </row>
    <row r="489" spans="4:27" s="16" customFormat="1" hidden="1" x14ac:dyDescent="0.2">
      <c r="D489" s="17"/>
      <c r="E489" s="17"/>
      <c r="F489" s="18"/>
      <c r="G489" s="18"/>
      <c r="H489" s="18"/>
      <c r="I489" s="17"/>
      <c r="J489" s="17"/>
      <c r="M489" s="108"/>
      <c r="N489" s="190"/>
      <c r="O489" s="190"/>
      <c r="P489" s="191"/>
      <c r="Q489" s="192"/>
      <c r="R489" s="191"/>
      <c r="S489" s="191"/>
      <c r="T489" s="108"/>
      <c r="U489" s="108"/>
      <c r="V489" s="108"/>
      <c r="W489" s="108"/>
      <c r="X489" s="108"/>
      <c r="Y489" s="108"/>
      <c r="Z489" s="108"/>
      <c r="AA489" s="108"/>
    </row>
    <row r="490" spans="4:27" s="16" customFormat="1" hidden="1" x14ac:dyDescent="0.2">
      <c r="D490" s="17"/>
      <c r="E490" s="17"/>
      <c r="F490" s="18"/>
      <c r="G490" s="18"/>
      <c r="H490" s="18"/>
      <c r="I490" s="17"/>
      <c r="J490" s="17"/>
      <c r="M490" s="108"/>
      <c r="N490" s="190"/>
      <c r="O490" s="190"/>
      <c r="P490" s="191"/>
      <c r="Q490" s="192"/>
      <c r="R490" s="191"/>
      <c r="S490" s="191"/>
      <c r="T490" s="108"/>
      <c r="U490" s="108"/>
      <c r="V490" s="108"/>
      <c r="W490" s="108"/>
      <c r="X490" s="108"/>
      <c r="Y490" s="108"/>
      <c r="Z490" s="108"/>
      <c r="AA490" s="108"/>
    </row>
    <row r="491" spans="4:27" s="16" customFormat="1" hidden="1" x14ac:dyDescent="0.2">
      <c r="D491" s="17"/>
      <c r="E491" s="17"/>
      <c r="F491" s="18"/>
      <c r="G491" s="18"/>
      <c r="H491" s="18"/>
      <c r="I491" s="17"/>
      <c r="J491" s="17"/>
      <c r="M491" s="108"/>
      <c r="N491" s="190"/>
      <c r="O491" s="190"/>
      <c r="P491" s="191"/>
      <c r="Q491" s="192"/>
      <c r="R491" s="191"/>
      <c r="S491" s="191"/>
      <c r="T491" s="108"/>
      <c r="U491" s="108"/>
      <c r="V491" s="108"/>
      <c r="W491" s="108"/>
      <c r="X491" s="108"/>
      <c r="Y491" s="108"/>
      <c r="Z491" s="108"/>
      <c r="AA491" s="108"/>
    </row>
    <row r="492" spans="4:27" s="16" customFormat="1" hidden="1" x14ac:dyDescent="0.2">
      <c r="D492" s="17"/>
      <c r="E492" s="17"/>
      <c r="F492" s="18"/>
      <c r="G492" s="18"/>
      <c r="H492" s="18"/>
      <c r="I492" s="17"/>
      <c r="J492" s="17"/>
      <c r="M492" s="108"/>
      <c r="N492" s="190"/>
      <c r="O492" s="190"/>
      <c r="P492" s="191"/>
      <c r="Q492" s="192"/>
      <c r="R492" s="191"/>
      <c r="S492" s="191"/>
      <c r="T492" s="108"/>
      <c r="U492" s="108"/>
      <c r="V492" s="108"/>
      <c r="W492" s="108"/>
      <c r="X492" s="108"/>
      <c r="Y492" s="108"/>
      <c r="Z492" s="108"/>
      <c r="AA492" s="108"/>
    </row>
    <row r="493" spans="4:27" s="16" customFormat="1" hidden="1" x14ac:dyDescent="0.2">
      <c r="D493" s="17"/>
      <c r="E493" s="17"/>
      <c r="F493" s="18"/>
      <c r="G493" s="18"/>
      <c r="H493" s="18"/>
      <c r="I493" s="17"/>
      <c r="J493" s="17"/>
      <c r="M493" s="108"/>
      <c r="N493" s="190"/>
      <c r="O493" s="190"/>
      <c r="P493" s="191"/>
      <c r="Q493" s="192"/>
      <c r="R493" s="191"/>
      <c r="S493" s="191"/>
      <c r="T493" s="108"/>
      <c r="U493" s="108"/>
      <c r="V493" s="108"/>
      <c r="W493" s="108"/>
      <c r="X493" s="108"/>
      <c r="Y493" s="108"/>
      <c r="Z493" s="108"/>
      <c r="AA493" s="108"/>
    </row>
    <row r="494" spans="4:27" s="16" customFormat="1" hidden="1" x14ac:dyDescent="0.2">
      <c r="D494" s="17"/>
      <c r="E494" s="17"/>
      <c r="F494" s="18"/>
      <c r="G494" s="18"/>
      <c r="H494" s="18"/>
      <c r="I494" s="17"/>
      <c r="J494" s="17"/>
      <c r="M494" s="108"/>
      <c r="N494" s="190"/>
      <c r="O494" s="190"/>
      <c r="P494" s="191"/>
      <c r="Q494" s="192"/>
      <c r="R494" s="191"/>
      <c r="S494" s="191"/>
      <c r="T494" s="108"/>
      <c r="U494" s="108"/>
      <c r="V494" s="108"/>
      <c r="W494" s="108"/>
      <c r="X494" s="108"/>
      <c r="Y494" s="108"/>
      <c r="Z494" s="108"/>
      <c r="AA494" s="108"/>
    </row>
    <row r="495" spans="4:27" s="16" customFormat="1" hidden="1" x14ac:dyDescent="0.2">
      <c r="D495" s="17"/>
      <c r="E495" s="17"/>
      <c r="F495" s="18"/>
      <c r="G495" s="18"/>
      <c r="H495" s="18"/>
      <c r="I495" s="17"/>
      <c r="J495" s="17"/>
      <c r="M495" s="108"/>
      <c r="N495" s="190"/>
      <c r="O495" s="190"/>
      <c r="P495" s="191"/>
      <c r="Q495" s="192"/>
      <c r="R495" s="191"/>
      <c r="S495" s="191"/>
      <c r="T495" s="108"/>
      <c r="U495" s="108"/>
      <c r="V495" s="108"/>
      <c r="W495" s="108"/>
      <c r="X495" s="108"/>
      <c r="Y495" s="108"/>
      <c r="Z495" s="108"/>
      <c r="AA495" s="108"/>
    </row>
    <row r="496" spans="4:27" s="16" customFormat="1" hidden="1" x14ac:dyDescent="0.2">
      <c r="D496" s="17"/>
      <c r="E496" s="17"/>
      <c r="F496" s="18"/>
      <c r="G496" s="18"/>
      <c r="H496" s="18"/>
      <c r="I496" s="17"/>
      <c r="J496" s="17"/>
      <c r="M496" s="108"/>
      <c r="N496" s="190"/>
      <c r="O496" s="190"/>
      <c r="P496" s="191"/>
      <c r="Q496" s="192"/>
      <c r="R496" s="191"/>
      <c r="S496" s="191"/>
      <c r="T496" s="108"/>
      <c r="U496" s="108"/>
      <c r="V496" s="108"/>
      <c r="W496" s="108"/>
      <c r="X496" s="108"/>
      <c r="Y496" s="108"/>
      <c r="Z496" s="108"/>
      <c r="AA496" s="108"/>
    </row>
    <row r="497" spans="4:27" s="16" customFormat="1" hidden="1" x14ac:dyDescent="0.2">
      <c r="D497" s="17"/>
      <c r="E497" s="17"/>
      <c r="F497" s="18"/>
      <c r="G497" s="18"/>
      <c r="H497" s="18"/>
      <c r="I497" s="17"/>
      <c r="J497" s="17"/>
      <c r="M497" s="108"/>
      <c r="N497" s="190"/>
      <c r="O497" s="190"/>
      <c r="P497" s="191"/>
      <c r="Q497" s="192"/>
      <c r="R497" s="191"/>
      <c r="S497" s="191"/>
      <c r="T497" s="108"/>
      <c r="U497" s="108"/>
      <c r="V497" s="108"/>
      <c r="W497" s="108"/>
      <c r="X497" s="108"/>
      <c r="Y497" s="108"/>
      <c r="Z497" s="108"/>
      <c r="AA497" s="108"/>
    </row>
    <row r="498" spans="4:27" s="16" customFormat="1" hidden="1" x14ac:dyDescent="0.2">
      <c r="D498" s="17"/>
      <c r="E498" s="17"/>
      <c r="F498" s="18"/>
      <c r="G498" s="18"/>
      <c r="H498" s="18"/>
      <c r="I498" s="17"/>
      <c r="J498" s="17"/>
      <c r="M498" s="108"/>
      <c r="N498" s="190"/>
      <c r="O498" s="190"/>
      <c r="P498" s="191"/>
      <c r="Q498" s="192"/>
      <c r="R498" s="191"/>
      <c r="S498" s="191"/>
      <c r="T498" s="108"/>
      <c r="U498" s="108"/>
      <c r="V498" s="108"/>
      <c r="W498" s="108"/>
      <c r="X498" s="108"/>
      <c r="Y498" s="108"/>
      <c r="Z498" s="108"/>
      <c r="AA498" s="108"/>
    </row>
    <row r="499" spans="4:27" s="16" customFormat="1" hidden="1" x14ac:dyDescent="0.2">
      <c r="D499" s="17"/>
      <c r="E499" s="17"/>
      <c r="F499" s="18"/>
      <c r="G499" s="18"/>
      <c r="H499" s="18"/>
      <c r="I499" s="17"/>
      <c r="J499" s="17"/>
      <c r="M499" s="108"/>
      <c r="N499" s="190"/>
      <c r="O499" s="190"/>
      <c r="P499" s="191"/>
      <c r="Q499" s="192"/>
      <c r="R499" s="191"/>
      <c r="S499" s="191"/>
      <c r="T499" s="108"/>
      <c r="U499" s="108"/>
      <c r="V499" s="108"/>
      <c r="W499" s="108"/>
      <c r="X499" s="108"/>
      <c r="Y499" s="108"/>
      <c r="Z499" s="108"/>
      <c r="AA499" s="108"/>
    </row>
    <row r="500" spans="4:27" s="16" customFormat="1" hidden="1" x14ac:dyDescent="0.2">
      <c r="D500" s="17"/>
      <c r="E500" s="17"/>
      <c r="F500" s="18"/>
      <c r="G500" s="18"/>
      <c r="H500" s="18"/>
      <c r="I500" s="17"/>
      <c r="J500" s="17"/>
      <c r="M500" s="108"/>
      <c r="N500" s="190"/>
      <c r="O500" s="190"/>
      <c r="P500" s="191"/>
      <c r="Q500" s="192"/>
      <c r="R500" s="191"/>
      <c r="S500" s="191"/>
      <c r="T500" s="108"/>
      <c r="U500" s="108"/>
      <c r="V500" s="108"/>
      <c r="W500" s="108"/>
      <c r="X500" s="108"/>
      <c r="Y500" s="108"/>
      <c r="Z500" s="108"/>
      <c r="AA500" s="108"/>
    </row>
    <row r="501" spans="4:27" s="16" customFormat="1" hidden="1" x14ac:dyDescent="0.2">
      <c r="D501" s="17"/>
      <c r="E501" s="17"/>
      <c r="F501" s="18"/>
      <c r="G501" s="18"/>
      <c r="H501" s="18"/>
      <c r="I501" s="17"/>
      <c r="J501" s="17"/>
      <c r="M501" s="108"/>
      <c r="N501" s="190"/>
      <c r="O501" s="190"/>
      <c r="P501" s="191"/>
      <c r="Q501" s="192"/>
      <c r="R501" s="191"/>
      <c r="S501" s="191"/>
      <c r="T501" s="108"/>
      <c r="U501" s="108"/>
      <c r="V501" s="108"/>
      <c r="W501" s="108"/>
      <c r="X501" s="108"/>
      <c r="Y501" s="108"/>
      <c r="Z501" s="108"/>
      <c r="AA501" s="108"/>
    </row>
    <row r="502" spans="4:27" s="16" customFormat="1" hidden="1" x14ac:dyDescent="0.2">
      <c r="D502" s="17"/>
      <c r="E502" s="17"/>
      <c r="F502" s="18"/>
      <c r="G502" s="18"/>
      <c r="H502" s="18"/>
      <c r="I502" s="17"/>
      <c r="J502" s="17"/>
      <c r="M502" s="108"/>
      <c r="N502" s="190"/>
      <c r="O502" s="190"/>
      <c r="P502" s="191"/>
      <c r="Q502" s="192"/>
      <c r="R502" s="191"/>
      <c r="S502" s="191"/>
      <c r="T502" s="108"/>
      <c r="U502" s="108"/>
      <c r="V502" s="108"/>
      <c r="W502" s="108"/>
      <c r="X502" s="108"/>
      <c r="Y502" s="108"/>
      <c r="Z502" s="108"/>
      <c r="AA502" s="108"/>
    </row>
    <row r="503" spans="4:27" s="16" customFormat="1" hidden="1" x14ac:dyDescent="0.2">
      <c r="D503" s="17"/>
      <c r="E503" s="17"/>
      <c r="F503" s="18"/>
      <c r="G503" s="18"/>
      <c r="H503" s="18"/>
      <c r="I503" s="17"/>
      <c r="J503" s="17"/>
      <c r="M503" s="108"/>
      <c r="N503" s="190"/>
      <c r="O503" s="190"/>
      <c r="P503" s="191"/>
      <c r="Q503" s="192"/>
      <c r="R503" s="191"/>
      <c r="S503" s="191"/>
      <c r="T503" s="108"/>
      <c r="U503" s="108"/>
      <c r="V503" s="108"/>
      <c r="W503" s="108"/>
      <c r="X503" s="108"/>
      <c r="Y503" s="108"/>
      <c r="Z503" s="108"/>
      <c r="AA503" s="108"/>
    </row>
    <row r="504" spans="4:27" s="16" customFormat="1" hidden="1" x14ac:dyDescent="0.2">
      <c r="D504" s="17"/>
      <c r="E504" s="17"/>
      <c r="F504" s="18"/>
      <c r="G504" s="18"/>
      <c r="H504" s="18"/>
      <c r="I504" s="17"/>
      <c r="J504" s="17"/>
      <c r="M504" s="108"/>
      <c r="N504" s="190"/>
      <c r="O504" s="190"/>
      <c r="P504" s="191"/>
      <c r="Q504" s="192"/>
      <c r="R504" s="191"/>
      <c r="S504" s="191"/>
      <c r="T504" s="108"/>
      <c r="U504" s="108"/>
      <c r="V504" s="108"/>
      <c r="W504" s="108"/>
      <c r="X504" s="108"/>
      <c r="Y504" s="108"/>
      <c r="Z504" s="108"/>
      <c r="AA504" s="108"/>
    </row>
    <row r="505" spans="4:27" s="16" customFormat="1" hidden="1" x14ac:dyDescent="0.2">
      <c r="D505" s="17"/>
      <c r="E505" s="17"/>
      <c r="F505" s="18"/>
      <c r="G505" s="18"/>
      <c r="H505" s="18"/>
      <c r="I505" s="17"/>
      <c r="J505" s="17"/>
      <c r="M505" s="108"/>
      <c r="N505" s="190"/>
      <c r="O505" s="190"/>
      <c r="P505" s="191"/>
      <c r="Q505" s="192"/>
      <c r="R505" s="191"/>
      <c r="S505" s="191"/>
      <c r="T505" s="108"/>
      <c r="U505" s="108"/>
      <c r="V505" s="108"/>
      <c r="W505" s="108"/>
      <c r="X505" s="108"/>
      <c r="Y505" s="108"/>
      <c r="Z505" s="108"/>
      <c r="AA505" s="108"/>
    </row>
    <row r="506" spans="4:27" s="16" customFormat="1" hidden="1" x14ac:dyDescent="0.2">
      <c r="D506" s="17"/>
      <c r="E506" s="17"/>
      <c r="F506" s="18"/>
      <c r="G506" s="18"/>
      <c r="H506" s="18"/>
      <c r="I506" s="17"/>
      <c r="J506" s="17"/>
      <c r="M506" s="108"/>
      <c r="N506" s="190"/>
      <c r="O506" s="190"/>
      <c r="P506" s="191"/>
      <c r="Q506" s="192"/>
      <c r="R506" s="191"/>
      <c r="S506" s="191"/>
      <c r="T506" s="108"/>
      <c r="U506" s="108"/>
      <c r="V506" s="108"/>
      <c r="W506" s="108"/>
      <c r="X506" s="108"/>
      <c r="Y506" s="108"/>
      <c r="Z506" s="108"/>
      <c r="AA506" s="108"/>
    </row>
    <row r="507" spans="4:27" s="16" customFormat="1" hidden="1" x14ac:dyDescent="0.2">
      <c r="D507" s="17"/>
      <c r="E507" s="17"/>
      <c r="F507" s="18"/>
      <c r="G507" s="18"/>
      <c r="H507" s="18"/>
      <c r="I507" s="17"/>
      <c r="J507" s="17"/>
      <c r="M507" s="108"/>
      <c r="N507" s="190"/>
      <c r="O507" s="190"/>
      <c r="P507" s="191"/>
      <c r="Q507" s="192"/>
      <c r="R507" s="191"/>
      <c r="S507" s="191"/>
      <c r="T507" s="108"/>
      <c r="U507" s="108"/>
      <c r="V507" s="108"/>
      <c r="W507" s="108"/>
      <c r="X507" s="108"/>
      <c r="Y507" s="108"/>
      <c r="Z507" s="108"/>
      <c r="AA507" s="108"/>
    </row>
    <row r="508" spans="4:27" s="16" customFormat="1" hidden="1" x14ac:dyDescent="0.2">
      <c r="D508" s="17"/>
      <c r="E508" s="17"/>
      <c r="F508" s="18"/>
      <c r="G508" s="18"/>
      <c r="H508" s="18"/>
      <c r="I508" s="17"/>
      <c r="J508" s="17"/>
      <c r="M508" s="108"/>
      <c r="N508" s="190"/>
      <c r="O508" s="190"/>
      <c r="P508" s="191"/>
      <c r="Q508" s="192"/>
      <c r="R508" s="191"/>
      <c r="S508" s="191"/>
      <c r="T508" s="108"/>
      <c r="U508" s="108"/>
      <c r="V508" s="108"/>
      <c r="W508" s="108"/>
      <c r="X508" s="108"/>
      <c r="Y508" s="108"/>
      <c r="Z508" s="108"/>
      <c r="AA508" s="108"/>
    </row>
    <row r="509" spans="4:27" s="16" customFormat="1" hidden="1" x14ac:dyDescent="0.2">
      <c r="D509" s="17"/>
      <c r="E509" s="17"/>
      <c r="F509" s="18"/>
      <c r="G509" s="18"/>
      <c r="H509" s="18"/>
      <c r="I509" s="17"/>
      <c r="J509" s="17"/>
      <c r="M509" s="108"/>
      <c r="N509" s="190"/>
      <c r="O509" s="190"/>
      <c r="P509" s="191"/>
      <c r="Q509" s="192"/>
      <c r="R509" s="191"/>
      <c r="S509" s="191"/>
      <c r="T509" s="108"/>
      <c r="U509" s="108"/>
      <c r="V509" s="108"/>
      <c r="W509" s="108"/>
      <c r="X509" s="108"/>
      <c r="Y509" s="108"/>
      <c r="Z509" s="108"/>
      <c r="AA509" s="108"/>
    </row>
    <row r="510" spans="4:27" s="16" customFormat="1" hidden="1" x14ac:dyDescent="0.2">
      <c r="D510" s="17"/>
      <c r="E510" s="17"/>
      <c r="F510" s="18"/>
      <c r="G510" s="18"/>
      <c r="H510" s="18"/>
      <c r="I510" s="17"/>
      <c r="J510" s="17"/>
      <c r="M510" s="108"/>
      <c r="N510" s="190"/>
      <c r="O510" s="190"/>
      <c r="P510" s="191"/>
      <c r="Q510" s="192"/>
      <c r="R510" s="191"/>
      <c r="S510" s="191"/>
      <c r="T510" s="108"/>
      <c r="U510" s="108"/>
      <c r="V510" s="108"/>
      <c r="W510" s="108"/>
      <c r="X510" s="108"/>
      <c r="Y510" s="108"/>
      <c r="Z510" s="108"/>
      <c r="AA510" s="108"/>
    </row>
    <row r="511" spans="4:27" s="16" customFormat="1" hidden="1" x14ac:dyDescent="0.2">
      <c r="D511" s="17"/>
      <c r="E511" s="17"/>
      <c r="F511" s="18"/>
      <c r="G511" s="18"/>
      <c r="H511" s="18"/>
      <c r="I511" s="17"/>
      <c r="J511" s="17"/>
      <c r="M511" s="108"/>
      <c r="N511" s="190"/>
      <c r="O511" s="190"/>
      <c r="P511" s="191"/>
      <c r="Q511" s="192"/>
      <c r="R511" s="191"/>
      <c r="S511" s="191"/>
      <c r="T511" s="108"/>
      <c r="U511" s="108"/>
      <c r="V511" s="108"/>
      <c r="W511" s="108"/>
      <c r="X511" s="108"/>
      <c r="Y511" s="108"/>
      <c r="Z511" s="108"/>
      <c r="AA511" s="108"/>
    </row>
    <row r="512" spans="4:27" s="16" customFormat="1" hidden="1" x14ac:dyDescent="0.2">
      <c r="D512" s="17"/>
      <c r="E512" s="17"/>
      <c r="F512" s="18"/>
      <c r="G512" s="18"/>
      <c r="H512" s="18"/>
      <c r="I512" s="17"/>
      <c r="J512" s="17"/>
      <c r="M512" s="108"/>
      <c r="N512" s="190"/>
      <c r="O512" s="190"/>
      <c r="P512" s="191"/>
      <c r="Q512" s="192"/>
      <c r="R512" s="191"/>
      <c r="S512" s="191"/>
      <c r="T512" s="108"/>
      <c r="U512" s="108"/>
      <c r="V512" s="108"/>
      <c r="W512" s="108"/>
      <c r="X512" s="108"/>
      <c r="Y512" s="108"/>
      <c r="Z512" s="108"/>
      <c r="AA512" s="108"/>
    </row>
    <row r="513" spans="4:27" s="16" customFormat="1" hidden="1" x14ac:dyDescent="0.2">
      <c r="D513" s="17"/>
      <c r="E513" s="17"/>
      <c r="F513" s="18"/>
      <c r="G513" s="18"/>
      <c r="H513" s="18"/>
      <c r="I513" s="17"/>
      <c r="J513" s="17"/>
      <c r="M513" s="108"/>
      <c r="N513" s="190"/>
      <c r="O513" s="190"/>
      <c r="P513" s="191"/>
      <c r="Q513" s="192"/>
      <c r="R513" s="191"/>
      <c r="S513" s="191"/>
      <c r="T513" s="108"/>
      <c r="U513" s="108"/>
      <c r="V513" s="108"/>
      <c r="W513" s="108"/>
      <c r="X513" s="108"/>
      <c r="Y513" s="108"/>
      <c r="Z513" s="108"/>
      <c r="AA513" s="108"/>
    </row>
    <row r="514" spans="4:27" s="16" customFormat="1" hidden="1" x14ac:dyDescent="0.2">
      <c r="D514" s="17"/>
      <c r="E514" s="17"/>
      <c r="F514" s="18"/>
      <c r="G514" s="18"/>
      <c r="H514" s="18"/>
      <c r="I514" s="17"/>
      <c r="J514" s="17"/>
      <c r="M514" s="108"/>
      <c r="N514" s="190"/>
      <c r="O514" s="190"/>
      <c r="P514" s="191"/>
      <c r="Q514" s="192"/>
      <c r="R514" s="191"/>
      <c r="S514" s="191"/>
      <c r="T514" s="108"/>
      <c r="U514" s="108"/>
      <c r="V514" s="108"/>
      <c r="W514" s="108"/>
      <c r="X514" s="108"/>
      <c r="Y514" s="108"/>
      <c r="Z514" s="108"/>
      <c r="AA514" s="108"/>
    </row>
    <row r="515" spans="4:27" s="16" customFormat="1" hidden="1" x14ac:dyDescent="0.2">
      <c r="D515" s="17"/>
      <c r="E515" s="17"/>
      <c r="F515" s="18"/>
      <c r="G515" s="18"/>
      <c r="H515" s="18"/>
      <c r="I515" s="17"/>
      <c r="J515" s="17"/>
      <c r="M515" s="108"/>
      <c r="N515" s="190"/>
      <c r="O515" s="190"/>
      <c r="P515" s="191"/>
      <c r="Q515" s="192"/>
      <c r="R515" s="191"/>
      <c r="S515" s="191"/>
      <c r="T515" s="108"/>
      <c r="U515" s="108"/>
      <c r="V515" s="108"/>
      <c r="W515" s="108"/>
      <c r="X515" s="108"/>
      <c r="Y515" s="108"/>
      <c r="Z515" s="108"/>
      <c r="AA515" s="108"/>
    </row>
    <row r="516" spans="4:27" s="16" customFormat="1" hidden="1" x14ac:dyDescent="0.2">
      <c r="D516" s="17"/>
      <c r="E516" s="17"/>
      <c r="F516" s="18"/>
      <c r="G516" s="18"/>
      <c r="H516" s="18"/>
      <c r="I516" s="17"/>
      <c r="J516" s="17"/>
      <c r="M516" s="108"/>
      <c r="N516" s="190"/>
      <c r="O516" s="190"/>
      <c r="P516" s="191"/>
      <c r="Q516" s="192"/>
      <c r="R516" s="191"/>
      <c r="S516" s="191"/>
      <c r="T516" s="108"/>
      <c r="U516" s="108"/>
      <c r="V516" s="108"/>
      <c r="W516" s="108"/>
      <c r="X516" s="108"/>
      <c r="Y516" s="108"/>
      <c r="Z516" s="108"/>
      <c r="AA516" s="108"/>
    </row>
    <row r="517" spans="4:27" s="16" customFormat="1" hidden="1" x14ac:dyDescent="0.2">
      <c r="D517" s="17"/>
      <c r="E517" s="17"/>
      <c r="F517" s="18"/>
      <c r="G517" s="18"/>
      <c r="H517" s="18"/>
      <c r="I517" s="17"/>
      <c r="J517" s="17"/>
      <c r="M517" s="108"/>
      <c r="N517" s="190"/>
      <c r="O517" s="190"/>
      <c r="P517" s="191"/>
      <c r="Q517" s="192"/>
      <c r="R517" s="191"/>
      <c r="S517" s="191"/>
      <c r="T517" s="108"/>
      <c r="U517" s="108"/>
      <c r="V517" s="108"/>
      <c r="W517" s="108"/>
      <c r="X517" s="108"/>
      <c r="Y517" s="108"/>
      <c r="Z517" s="108"/>
      <c r="AA517" s="108"/>
    </row>
    <row r="518" spans="4:27" s="16" customFormat="1" hidden="1" x14ac:dyDescent="0.2">
      <c r="D518" s="17"/>
      <c r="E518" s="17"/>
      <c r="F518" s="18"/>
      <c r="G518" s="18"/>
      <c r="H518" s="18"/>
      <c r="I518" s="17"/>
      <c r="J518" s="17"/>
      <c r="M518" s="108"/>
      <c r="N518" s="190"/>
      <c r="O518" s="190"/>
      <c r="P518" s="191"/>
      <c r="Q518" s="192"/>
      <c r="R518" s="191"/>
      <c r="S518" s="191"/>
      <c r="T518" s="108"/>
      <c r="U518" s="108"/>
      <c r="V518" s="108"/>
      <c r="W518" s="108"/>
      <c r="X518" s="108"/>
      <c r="Y518" s="108"/>
      <c r="Z518" s="108"/>
      <c r="AA518" s="108"/>
    </row>
    <row r="519" spans="4:27" s="16" customFormat="1" hidden="1" x14ac:dyDescent="0.2">
      <c r="D519" s="17"/>
      <c r="E519" s="17"/>
      <c r="F519" s="18"/>
      <c r="G519" s="18"/>
      <c r="H519" s="18"/>
      <c r="I519" s="17"/>
      <c r="J519" s="17"/>
      <c r="M519" s="108"/>
      <c r="N519" s="190"/>
      <c r="O519" s="190"/>
      <c r="P519" s="191"/>
      <c r="Q519" s="192"/>
      <c r="R519" s="191"/>
      <c r="S519" s="191"/>
      <c r="T519" s="108"/>
      <c r="U519" s="108"/>
      <c r="V519" s="108"/>
      <c r="W519" s="108"/>
      <c r="X519" s="108"/>
      <c r="Y519" s="108"/>
      <c r="Z519" s="108"/>
      <c r="AA519" s="108"/>
    </row>
    <row r="520" spans="4:27" s="16" customFormat="1" hidden="1" x14ac:dyDescent="0.2">
      <c r="D520" s="17"/>
      <c r="E520" s="17"/>
      <c r="F520" s="18"/>
      <c r="G520" s="18"/>
      <c r="H520" s="18"/>
      <c r="I520" s="17"/>
      <c r="J520" s="17"/>
      <c r="M520" s="108"/>
      <c r="N520" s="190"/>
      <c r="O520" s="190"/>
      <c r="P520" s="191"/>
      <c r="Q520" s="192"/>
      <c r="R520" s="191"/>
      <c r="S520" s="191"/>
      <c r="T520" s="108"/>
      <c r="U520" s="108"/>
      <c r="V520" s="108"/>
      <c r="W520" s="108"/>
      <c r="X520" s="108"/>
      <c r="Y520" s="108"/>
      <c r="Z520" s="108"/>
      <c r="AA520" s="108"/>
    </row>
    <row r="521" spans="4:27" s="16" customFormat="1" hidden="1" x14ac:dyDescent="0.2">
      <c r="D521" s="17"/>
      <c r="E521" s="17"/>
      <c r="F521" s="18"/>
      <c r="G521" s="18"/>
      <c r="H521" s="18"/>
      <c r="I521" s="17"/>
      <c r="J521" s="17"/>
      <c r="M521" s="108"/>
      <c r="N521" s="190"/>
      <c r="O521" s="190"/>
      <c r="P521" s="191"/>
      <c r="Q521" s="192"/>
      <c r="R521" s="191"/>
      <c r="S521" s="191"/>
      <c r="T521" s="108"/>
      <c r="U521" s="108"/>
      <c r="V521" s="108"/>
      <c r="W521" s="108"/>
      <c r="X521" s="108"/>
      <c r="Y521" s="108"/>
      <c r="Z521" s="108"/>
      <c r="AA521" s="108"/>
    </row>
    <row r="522" spans="4:27" s="16" customFormat="1" hidden="1" x14ac:dyDescent="0.2">
      <c r="D522" s="17"/>
      <c r="E522" s="17"/>
      <c r="F522" s="18"/>
      <c r="G522" s="18"/>
      <c r="H522" s="18"/>
      <c r="I522" s="17"/>
      <c r="J522" s="17"/>
      <c r="M522" s="108"/>
      <c r="N522" s="190"/>
      <c r="O522" s="190"/>
      <c r="P522" s="191"/>
      <c r="Q522" s="192"/>
      <c r="R522" s="191"/>
      <c r="S522" s="191"/>
      <c r="T522" s="108"/>
      <c r="U522" s="108"/>
      <c r="V522" s="108"/>
      <c r="W522" s="108"/>
      <c r="X522" s="108"/>
      <c r="Y522" s="108"/>
      <c r="Z522" s="108"/>
      <c r="AA522" s="108"/>
    </row>
    <row r="523" spans="4:27" s="16" customFormat="1" hidden="1" x14ac:dyDescent="0.2">
      <c r="D523" s="17"/>
      <c r="E523" s="17"/>
      <c r="F523" s="18"/>
      <c r="G523" s="18"/>
      <c r="H523" s="18"/>
      <c r="I523" s="17"/>
      <c r="J523" s="17"/>
      <c r="M523" s="108"/>
      <c r="N523" s="190"/>
      <c r="O523" s="190"/>
      <c r="P523" s="191"/>
      <c r="Q523" s="192"/>
      <c r="R523" s="191"/>
      <c r="S523" s="191"/>
      <c r="T523" s="108"/>
      <c r="U523" s="108"/>
      <c r="V523" s="108"/>
      <c r="W523" s="108"/>
      <c r="X523" s="108"/>
      <c r="Y523" s="108"/>
      <c r="Z523" s="108"/>
      <c r="AA523" s="108"/>
    </row>
    <row r="524" spans="4:27" s="16" customFormat="1" hidden="1" x14ac:dyDescent="0.2">
      <c r="D524" s="17"/>
      <c r="E524" s="17"/>
      <c r="F524" s="18"/>
      <c r="G524" s="18"/>
      <c r="H524" s="18"/>
      <c r="I524" s="17"/>
      <c r="J524" s="17"/>
      <c r="M524" s="108"/>
      <c r="N524" s="190"/>
      <c r="O524" s="190"/>
      <c r="P524" s="191"/>
      <c r="Q524" s="192"/>
      <c r="R524" s="191"/>
      <c r="S524" s="191"/>
      <c r="T524" s="108"/>
      <c r="U524" s="108"/>
      <c r="V524" s="108"/>
      <c r="W524" s="108"/>
      <c r="X524" s="108"/>
      <c r="Y524" s="108"/>
      <c r="Z524" s="108"/>
      <c r="AA524" s="108"/>
    </row>
    <row r="525" spans="4:27" s="16" customFormat="1" hidden="1" x14ac:dyDescent="0.2">
      <c r="D525" s="17"/>
      <c r="E525" s="17"/>
      <c r="F525" s="18"/>
      <c r="G525" s="18"/>
      <c r="H525" s="18"/>
      <c r="I525" s="17"/>
      <c r="J525" s="17"/>
      <c r="M525" s="108"/>
      <c r="N525" s="190"/>
      <c r="O525" s="190"/>
      <c r="P525" s="191"/>
      <c r="Q525" s="192"/>
      <c r="R525" s="191"/>
      <c r="S525" s="191"/>
      <c r="T525" s="108"/>
      <c r="U525" s="108"/>
      <c r="V525" s="108"/>
      <c r="W525" s="108"/>
      <c r="X525" s="108"/>
      <c r="Y525" s="108"/>
      <c r="Z525" s="108"/>
      <c r="AA525" s="108"/>
    </row>
    <row r="526" spans="4:27" s="16" customFormat="1" hidden="1" x14ac:dyDescent="0.2">
      <c r="D526" s="17"/>
      <c r="E526" s="17"/>
      <c r="F526" s="18"/>
      <c r="G526" s="18"/>
      <c r="H526" s="18"/>
      <c r="I526" s="17"/>
      <c r="J526" s="17"/>
      <c r="M526" s="108"/>
      <c r="N526" s="190"/>
      <c r="O526" s="190"/>
      <c r="P526" s="191"/>
      <c r="Q526" s="192"/>
      <c r="R526" s="191"/>
      <c r="S526" s="191"/>
      <c r="T526" s="108"/>
      <c r="U526" s="108"/>
      <c r="V526" s="108"/>
      <c r="W526" s="108"/>
      <c r="X526" s="108"/>
      <c r="Y526" s="108"/>
      <c r="Z526" s="108"/>
      <c r="AA526" s="108"/>
    </row>
    <row r="527" spans="4:27" s="16" customFormat="1" hidden="1" x14ac:dyDescent="0.2">
      <c r="D527" s="17"/>
      <c r="E527" s="17"/>
      <c r="F527" s="18"/>
      <c r="G527" s="18"/>
      <c r="H527" s="18"/>
      <c r="I527" s="17"/>
      <c r="J527" s="17"/>
      <c r="M527" s="108"/>
      <c r="N527" s="190"/>
      <c r="O527" s="190"/>
      <c r="P527" s="191"/>
      <c r="Q527" s="192"/>
      <c r="R527" s="191"/>
      <c r="S527" s="191"/>
      <c r="T527" s="108"/>
      <c r="U527" s="108"/>
      <c r="V527" s="108"/>
      <c r="W527" s="108"/>
      <c r="X527" s="108"/>
      <c r="Y527" s="108"/>
      <c r="Z527" s="108"/>
      <c r="AA527" s="108"/>
    </row>
    <row r="528" spans="4:27" s="16" customFormat="1" hidden="1" x14ac:dyDescent="0.2">
      <c r="D528" s="17"/>
      <c r="E528" s="17"/>
      <c r="F528" s="18"/>
      <c r="G528" s="18"/>
      <c r="H528" s="18"/>
      <c r="I528" s="17"/>
      <c r="J528" s="17"/>
      <c r="M528" s="108"/>
      <c r="N528" s="190"/>
      <c r="O528" s="190"/>
      <c r="P528" s="191"/>
      <c r="Q528" s="192"/>
      <c r="R528" s="191"/>
      <c r="S528" s="191"/>
      <c r="T528" s="108"/>
      <c r="U528" s="108"/>
      <c r="V528" s="108"/>
      <c r="W528" s="108"/>
      <c r="X528" s="108"/>
      <c r="Y528" s="108"/>
      <c r="Z528" s="108"/>
      <c r="AA528" s="108"/>
    </row>
    <row r="529" spans="4:27" s="16" customFormat="1" hidden="1" x14ac:dyDescent="0.2">
      <c r="D529" s="17"/>
      <c r="E529" s="17"/>
      <c r="F529" s="18"/>
      <c r="G529" s="18"/>
      <c r="H529" s="18"/>
      <c r="I529" s="17"/>
      <c r="J529" s="17"/>
      <c r="M529" s="108"/>
      <c r="N529" s="190"/>
      <c r="O529" s="190"/>
      <c r="P529" s="191"/>
      <c r="Q529" s="192"/>
      <c r="R529" s="191"/>
      <c r="S529" s="191"/>
      <c r="T529" s="108"/>
      <c r="U529" s="108"/>
      <c r="V529" s="108"/>
      <c r="W529" s="108"/>
      <c r="X529" s="108"/>
      <c r="Y529" s="108"/>
      <c r="Z529" s="108"/>
      <c r="AA529" s="108"/>
    </row>
    <row r="530" spans="4:27" s="16" customFormat="1" hidden="1" x14ac:dyDescent="0.2">
      <c r="D530" s="17"/>
      <c r="E530" s="17"/>
      <c r="F530" s="18"/>
      <c r="G530" s="18"/>
      <c r="H530" s="18"/>
      <c r="I530" s="17"/>
      <c r="J530" s="17"/>
      <c r="M530" s="108"/>
      <c r="N530" s="190"/>
      <c r="O530" s="190"/>
      <c r="P530" s="191"/>
      <c r="Q530" s="192"/>
      <c r="R530" s="191"/>
      <c r="S530" s="191"/>
      <c r="T530" s="108"/>
      <c r="U530" s="108"/>
      <c r="V530" s="108"/>
      <c r="W530" s="108"/>
      <c r="X530" s="108"/>
      <c r="Y530" s="108"/>
      <c r="Z530" s="108"/>
      <c r="AA530" s="108"/>
    </row>
    <row r="531" spans="4:27" s="16" customFormat="1" hidden="1" x14ac:dyDescent="0.2">
      <c r="D531" s="17"/>
      <c r="E531" s="17"/>
      <c r="F531" s="18"/>
      <c r="G531" s="18"/>
      <c r="H531" s="18"/>
      <c r="I531" s="17"/>
      <c r="J531" s="17"/>
      <c r="M531" s="108"/>
      <c r="N531" s="190"/>
      <c r="O531" s="190"/>
      <c r="P531" s="191"/>
      <c r="Q531" s="192"/>
      <c r="R531" s="191"/>
      <c r="S531" s="191"/>
      <c r="T531" s="108"/>
      <c r="U531" s="108"/>
      <c r="V531" s="108"/>
      <c r="W531" s="108"/>
      <c r="X531" s="108"/>
      <c r="Y531" s="108"/>
      <c r="Z531" s="108"/>
      <c r="AA531" s="108"/>
    </row>
    <row r="532" spans="4:27" s="16" customFormat="1" hidden="1" x14ac:dyDescent="0.2">
      <c r="D532" s="17"/>
      <c r="E532" s="17"/>
      <c r="F532" s="18"/>
      <c r="G532" s="18"/>
      <c r="H532" s="18"/>
      <c r="I532" s="17"/>
      <c r="J532" s="17"/>
      <c r="M532" s="108"/>
      <c r="N532" s="190"/>
      <c r="O532" s="190"/>
      <c r="P532" s="191"/>
      <c r="Q532" s="192"/>
      <c r="R532" s="191"/>
      <c r="S532" s="191"/>
      <c r="T532" s="108"/>
      <c r="U532" s="108"/>
      <c r="V532" s="108"/>
      <c r="W532" s="108"/>
      <c r="X532" s="108"/>
      <c r="Y532" s="108"/>
      <c r="Z532" s="108"/>
      <c r="AA532" s="108"/>
    </row>
    <row r="533" spans="4:27" s="16" customFormat="1" hidden="1" x14ac:dyDescent="0.2">
      <c r="D533" s="17"/>
      <c r="E533" s="17"/>
      <c r="F533" s="18"/>
      <c r="G533" s="18"/>
      <c r="H533" s="18"/>
      <c r="I533" s="17"/>
      <c r="J533" s="17"/>
      <c r="M533" s="108"/>
      <c r="N533" s="190"/>
      <c r="O533" s="190"/>
      <c r="P533" s="191"/>
      <c r="Q533" s="192"/>
      <c r="R533" s="191"/>
      <c r="S533" s="191"/>
      <c r="T533" s="108"/>
      <c r="U533" s="108"/>
      <c r="V533" s="108"/>
      <c r="W533" s="108"/>
      <c r="X533" s="108"/>
      <c r="Y533" s="108"/>
      <c r="Z533" s="108"/>
      <c r="AA533" s="108"/>
    </row>
    <row r="534" spans="4:27" s="16" customFormat="1" hidden="1" x14ac:dyDescent="0.2">
      <c r="D534" s="17"/>
      <c r="E534" s="17"/>
      <c r="F534" s="18"/>
      <c r="G534" s="18"/>
      <c r="H534" s="18"/>
      <c r="I534" s="17"/>
      <c r="J534" s="17"/>
      <c r="M534" s="108"/>
      <c r="N534" s="190"/>
      <c r="O534" s="190"/>
      <c r="P534" s="191"/>
      <c r="Q534" s="192"/>
      <c r="R534" s="191"/>
      <c r="S534" s="191"/>
      <c r="T534" s="108"/>
      <c r="U534" s="108"/>
      <c r="V534" s="108"/>
      <c r="W534" s="108"/>
      <c r="X534" s="108"/>
      <c r="Y534" s="108"/>
      <c r="Z534" s="108"/>
      <c r="AA534" s="108"/>
    </row>
    <row r="535" spans="4:27" s="16" customFormat="1" hidden="1" x14ac:dyDescent="0.2">
      <c r="D535" s="17"/>
      <c r="E535" s="17"/>
      <c r="F535" s="18"/>
      <c r="G535" s="18"/>
      <c r="H535" s="18"/>
      <c r="I535" s="17"/>
      <c r="J535" s="17"/>
      <c r="M535" s="108"/>
      <c r="N535" s="190"/>
      <c r="O535" s="190"/>
      <c r="P535" s="191"/>
      <c r="Q535" s="192"/>
      <c r="R535" s="191"/>
      <c r="S535" s="191"/>
      <c r="T535" s="108"/>
      <c r="U535" s="108"/>
      <c r="V535" s="108"/>
      <c r="W535" s="108"/>
      <c r="X535" s="108"/>
      <c r="Y535" s="108"/>
      <c r="Z535" s="108"/>
      <c r="AA535" s="108"/>
    </row>
    <row r="536" spans="4:27" s="16" customFormat="1" hidden="1" x14ac:dyDescent="0.2">
      <c r="D536" s="17"/>
      <c r="E536" s="17"/>
      <c r="F536" s="18"/>
      <c r="G536" s="18"/>
      <c r="H536" s="18"/>
      <c r="I536" s="17"/>
      <c r="J536" s="17"/>
      <c r="M536" s="108"/>
      <c r="N536" s="190"/>
      <c r="O536" s="190"/>
      <c r="P536" s="191"/>
      <c r="Q536" s="192"/>
      <c r="R536" s="191"/>
      <c r="S536" s="191"/>
      <c r="T536" s="108"/>
      <c r="U536" s="108"/>
      <c r="V536" s="108"/>
      <c r="W536" s="108"/>
      <c r="X536" s="108"/>
      <c r="Y536" s="108"/>
      <c r="Z536" s="108"/>
      <c r="AA536" s="108"/>
    </row>
    <row r="537" spans="4:27" s="16" customFormat="1" hidden="1" x14ac:dyDescent="0.2">
      <c r="D537" s="17"/>
      <c r="E537" s="17"/>
      <c r="F537" s="18"/>
      <c r="G537" s="18"/>
      <c r="H537" s="18"/>
      <c r="I537" s="17"/>
      <c r="J537" s="17"/>
      <c r="M537" s="108"/>
      <c r="N537" s="190"/>
      <c r="O537" s="190"/>
      <c r="P537" s="191"/>
      <c r="Q537" s="192"/>
      <c r="R537" s="191"/>
      <c r="S537" s="191"/>
      <c r="T537" s="108"/>
      <c r="U537" s="108"/>
      <c r="V537" s="108"/>
      <c r="W537" s="108"/>
      <c r="X537" s="108"/>
      <c r="Y537" s="108"/>
      <c r="Z537" s="108"/>
      <c r="AA537" s="108"/>
    </row>
    <row r="538" spans="4:27" s="16" customFormat="1" hidden="1" x14ac:dyDescent="0.2">
      <c r="D538" s="17"/>
      <c r="E538" s="17"/>
      <c r="F538" s="18"/>
      <c r="G538" s="18"/>
      <c r="H538" s="18"/>
      <c r="I538" s="17"/>
      <c r="J538" s="17"/>
      <c r="M538" s="108"/>
      <c r="N538" s="190"/>
      <c r="O538" s="190"/>
      <c r="P538" s="191"/>
      <c r="Q538" s="192"/>
      <c r="R538" s="191"/>
      <c r="S538" s="191"/>
      <c r="T538" s="108"/>
      <c r="U538" s="108"/>
      <c r="V538" s="108"/>
      <c r="W538" s="108"/>
      <c r="X538" s="108"/>
      <c r="Y538" s="108"/>
      <c r="Z538" s="108"/>
      <c r="AA538" s="108"/>
    </row>
    <row r="539" spans="4:27" s="16" customFormat="1" hidden="1" x14ac:dyDescent="0.2">
      <c r="D539" s="17"/>
      <c r="E539" s="17"/>
      <c r="F539" s="18"/>
      <c r="G539" s="18"/>
      <c r="H539" s="18"/>
      <c r="I539" s="17"/>
      <c r="J539" s="17"/>
      <c r="M539" s="108"/>
      <c r="N539" s="190"/>
      <c r="O539" s="190"/>
      <c r="P539" s="191"/>
      <c r="Q539" s="192"/>
      <c r="R539" s="191"/>
      <c r="S539" s="191"/>
      <c r="T539" s="108"/>
      <c r="U539" s="108"/>
      <c r="V539" s="108"/>
      <c r="W539" s="108"/>
      <c r="X539" s="108"/>
      <c r="Y539" s="108"/>
      <c r="Z539" s="108"/>
      <c r="AA539" s="108"/>
    </row>
    <row r="540" spans="4:27" s="16" customFormat="1" hidden="1" x14ac:dyDescent="0.2">
      <c r="D540" s="17"/>
      <c r="E540" s="17"/>
      <c r="F540" s="18"/>
      <c r="G540" s="18"/>
      <c r="H540" s="18"/>
      <c r="I540" s="17"/>
      <c r="J540" s="17"/>
      <c r="M540" s="108"/>
      <c r="N540" s="190"/>
      <c r="O540" s="190"/>
      <c r="P540" s="191"/>
      <c r="Q540" s="192"/>
      <c r="R540" s="191"/>
      <c r="S540" s="191"/>
      <c r="T540" s="108"/>
      <c r="U540" s="108"/>
      <c r="V540" s="108"/>
      <c r="W540" s="108"/>
      <c r="X540" s="108"/>
      <c r="Y540" s="108"/>
      <c r="Z540" s="108"/>
      <c r="AA540" s="108"/>
    </row>
    <row r="541" spans="4:27" s="16" customFormat="1" hidden="1" x14ac:dyDescent="0.2">
      <c r="D541" s="17"/>
      <c r="E541" s="17"/>
      <c r="F541" s="18"/>
      <c r="G541" s="18"/>
      <c r="H541" s="18"/>
      <c r="I541" s="17"/>
      <c r="J541" s="17"/>
      <c r="M541" s="108"/>
      <c r="N541" s="190"/>
      <c r="O541" s="190"/>
      <c r="P541" s="191"/>
      <c r="Q541" s="192"/>
      <c r="R541" s="191"/>
      <c r="S541" s="191"/>
      <c r="T541" s="108"/>
      <c r="U541" s="108"/>
      <c r="V541" s="108"/>
      <c r="W541" s="108"/>
      <c r="X541" s="108"/>
      <c r="Y541" s="108"/>
      <c r="Z541" s="108"/>
      <c r="AA541" s="108"/>
    </row>
    <row r="542" spans="4:27" s="16" customFormat="1" hidden="1" x14ac:dyDescent="0.2">
      <c r="D542" s="17"/>
      <c r="E542" s="17"/>
      <c r="F542" s="18"/>
      <c r="G542" s="18"/>
      <c r="H542" s="18"/>
      <c r="I542" s="17"/>
      <c r="J542" s="17"/>
      <c r="M542" s="108"/>
      <c r="N542" s="190"/>
      <c r="O542" s="190"/>
      <c r="P542" s="191"/>
      <c r="Q542" s="192"/>
      <c r="R542" s="191"/>
      <c r="S542" s="191"/>
      <c r="T542" s="108"/>
      <c r="U542" s="108"/>
      <c r="V542" s="108"/>
      <c r="W542" s="108"/>
      <c r="X542" s="108"/>
      <c r="Y542" s="108"/>
      <c r="Z542" s="108"/>
      <c r="AA542" s="108"/>
    </row>
    <row r="543" spans="4:27" s="16" customFormat="1" hidden="1" x14ac:dyDescent="0.2">
      <c r="D543" s="17"/>
      <c r="E543" s="17"/>
      <c r="F543" s="18"/>
      <c r="G543" s="18"/>
      <c r="H543" s="18"/>
      <c r="I543" s="17"/>
      <c r="J543" s="17"/>
      <c r="M543" s="108"/>
      <c r="N543" s="190"/>
      <c r="O543" s="190"/>
      <c r="P543" s="191"/>
      <c r="Q543" s="192"/>
      <c r="R543" s="191"/>
      <c r="S543" s="191"/>
      <c r="T543" s="108"/>
      <c r="U543" s="108"/>
      <c r="V543" s="108"/>
      <c r="W543" s="108"/>
      <c r="X543" s="108"/>
      <c r="Y543" s="108"/>
      <c r="Z543" s="108"/>
      <c r="AA543" s="108"/>
    </row>
    <row r="544" spans="4:27" s="16" customFormat="1" hidden="1" x14ac:dyDescent="0.2">
      <c r="D544" s="17"/>
      <c r="E544" s="17"/>
      <c r="F544" s="18"/>
      <c r="G544" s="18"/>
      <c r="H544" s="18"/>
      <c r="I544" s="17"/>
      <c r="J544" s="17"/>
      <c r="M544" s="108"/>
      <c r="N544" s="190"/>
      <c r="O544" s="190"/>
      <c r="P544" s="191"/>
      <c r="Q544" s="192"/>
      <c r="R544" s="191"/>
      <c r="S544" s="191"/>
      <c r="T544" s="108"/>
      <c r="U544" s="108"/>
      <c r="V544" s="108"/>
      <c r="W544" s="108"/>
      <c r="X544" s="108"/>
      <c r="Y544" s="108"/>
      <c r="Z544" s="108"/>
      <c r="AA544" s="108"/>
    </row>
    <row r="545" spans="4:27" s="16" customFormat="1" hidden="1" x14ac:dyDescent="0.2">
      <c r="D545" s="17"/>
      <c r="E545" s="17"/>
      <c r="F545" s="18"/>
      <c r="G545" s="18"/>
      <c r="H545" s="18"/>
      <c r="I545" s="17"/>
      <c r="J545" s="17"/>
      <c r="M545" s="108"/>
      <c r="N545" s="190"/>
      <c r="O545" s="190"/>
      <c r="P545" s="191"/>
      <c r="Q545" s="192"/>
      <c r="R545" s="191"/>
      <c r="S545" s="191"/>
      <c r="T545" s="108"/>
      <c r="U545" s="108"/>
      <c r="V545" s="108"/>
      <c r="W545" s="108"/>
      <c r="X545" s="108"/>
      <c r="Y545" s="108"/>
      <c r="Z545" s="108"/>
      <c r="AA545" s="108"/>
    </row>
    <row r="546" spans="4:27" s="16" customFormat="1" hidden="1" x14ac:dyDescent="0.2">
      <c r="D546" s="17"/>
      <c r="E546" s="17"/>
      <c r="F546" s="18"/>
      <c r="G546" s="18"/>
      <c r="H546" s="18"/>
      <c r="I546" s="17"/>
      <c r="J546" s="17"/>
      <c r="M546" s="108"/>
      <c r="N546" s="190"/>
      <c r="O546" s="190"/>
      <c r="P546" s="191"/>
      <c r="Q546" s="192"/>
      <c r="R546" s="191"/>
      <c r="S546" s="191"/>
      <c r="T546" s="108"/>
      <c r="U546" s="108"/>
      <c r="V546" s="108"/>
      <c r="W546" s="108"/>
      <c r="X546" s="108"/>
      <c r="Y546" s="108"/>
      <c r="Z546" s="108"/>
      <c r="AA546" s="108"/>
    </row>
    <row r="547" spans="4:27" s="16" customFormat="1" hidden="1" x14ac:dyDescent="0.2">
      <c r="D547" s="17"/>
      <c r="E547" s="17"/>
      <c r="F547" s="18"/>
      <c r="G547" s="18"/>
      <c r="H547" s="18"/>
      <c r="I547" s="17"/>
      <c r="J547" s="17"/>
      <c r="M547" s="108"/>
      <c r="N547" s="190"/>
      <c r="O547" s="190"/>
      <c r="P547" s="191"/>
      <c r="Q547" s="192"/>
      <c r="R547" s="191"/>
      <c r="S547" s="191"/>
      <c r="T547" s="108"/>
      <c r="U547" s="108"/>
      <c r="V547" s="108"/>
      <c r="W547" s="108"/>
      <c r="X547" s="108"/>
      <c r="Y547" s="108"/>
      <c r="Z547" s="108"/>
      <c r="AA547" s="108"/>
    </row>
    <row r="548" spans="4:27" s="16" customFormat="1" hidden="1" x14ac:dyDescent="0.2">
      <c r="D548" s="17"/>
      <c r="E548" s="17"/>
      <c r="F548" s="18"/>
      <c r="G548" s="18"/>
      <c r="H548" s="18"/>
      <c r="I548" s="17"/>
      <c r="J548" s="17"/>
      <c r="M548" s="108"/>
      <c r="N548" s="190"/>
      <c r="O548" s="190"/>
      <c r="P548" s="191"/>
      <c r="Q548" s="192"/>
      <c r="R548" s="191"/>
      <c r="S548" s="191"/>
      <c r="T548" s="108"/>
      <c r="U548" s="108"/>
      <c r="V548" s="108"/>
      <c r="W548" s="108"/>
      <c r="X548" s="108"/>
      <c r="Y548" s="108"/>
      <c r="Z548" s="108"/>
      <c r="AA548" s="108"/>
    </row>
    <row r="549" spans="4:27" s="16" customFormat="1" hidden="1" x14ac:dyDescent="0.2">
      <c r="D549" s="17"/>
      <c r="E549" s="17"/>
      <c r="F549" s="18"/>
      <c r="G549" s="18"/>
      <c r="H549" s="18"/>
      <c r="I549" s="17"/>
      <c r="J549" s="17"/>
      <c r="M549" s="108"/>
      <c r="N549" s="190"/>
      <c r="O549" s="190"/>
      <c r="P549" s="191"/>
      <c r="Q549" s="192"/>
      <c r="R549" s="191"/>
      <c r="S549" s="191"/>
      <c r="T549" s="108"/>
      <c r="U549" s="108"/>
      <c r="V549" s="108"/>
      <c r="W549" s="108"/>
      <c r="X549" s="108"/>
      <c r="Y549" s="108"/>
      <c r="Z549" s="108"/>
      <c r="AA549" s="108"/>
    </row>
    <row r="550" spans="4:27" s="16" customFormat="1" hidden="1" x14ac:dyDescent="0.2">
      <c r="D550" s="17"/>
      <c r="E550" s="17"/>
      <c r="F550" s="18"/>
      <c r="G550" s="18"/>
      <c r="H550" s="18"/>
      <c r="I550" s="17"/>
      <c r="J550" s="17"/>
      <c r="M550" s="108"/>
      <c r="N550" s="190"/>
      <c r="O550" s="190"/>
      <c r="P550" s="191"/>
      <c r="Q550" s="192"/>
      <c r="R550" s="191"/>
      <c r="S550" s="191"/>
      <c r="T550" s="108"/>
      <c r="U550" s="108"/>
      <c r="V550" s="108"/>
      <c r="W550" s="108"/>
      <c r="X550" s="108"/>
      <c r="Y550" s="108"/>
      <c r="Z550" s="108"/>
      <c r="AA550" s="108"/>
    </row>
    <row r="551" spans="4:27" s="16" customFormat="1" hidden="1" x14ac:dyDescent="0.2">
      <c r="D551" s="17"/>
      <c r="E551" s="17"/>
      <c r="F551" s="18"/>
      <c r="G551" s="18"/>
      <c r="H551" s="18"/>
      <c r="I551" s="17"/>
      <c r="J551" s="17"/>
      <c r="M551" s="108"/>
      <c r="N551" s="190"/>
      <c r="O551" s="190"/>
      <c r="P551" s="191"/>
      <c r="Q551" s="192"/>
      <c r="R551" s="191"/>
      <c r="S551" s="191"/>
      <c r="T551" s="108"/>
      <c r="U551" s="108"/>
      <c r="V551" s="108"/>
      <c r="W551" s="108"/>
      <c r="X551" s="108"/>
      <c r="Y551" s="108"/>
      <c r="Z551" s="108"/>
      <c r="AA551" s="108"/>
    </row>
    <row r="552" spans="4:27" s="16" customFormat="1" hidden="1" x14ac:dyDescent="0.2">
      <c r="D552" s="17"/>
      <c r="E552" s="17"/>
      <c r="F552" s="18"/>
      <c r="G552" s="18"/>
      <c r="H552" s="18"/>
      <c r="I552" s="17"/>
      <c r="J552" s="17"/>
      <c r="M552" s="108"/>
      <c r="N552" s="190"/>
      <c r="O552" s="190"/>
      <c r="P552" s="191"/>
      <c r="Q552" s="192"/>
      <c r="R552" s="191"/>
      <c r="S552" s="191"/>
      <c r="T552" s="108"/>
      <c r="U552" s="108"/>
      <c r="V552" s="108"/>
      <c r="W552" s="108"/>
      <c r="X552" s="108"/>
      <c r="Y552" s="108"/>
      <c r="Z552" s="108"/>
      <c r="AA552" s="108"/>
    </row>
    <row r="553" spans="4:27" s="16" customFormat="1" hidden="1" x14ac:dyDescent="0.2">
      <c r="D553" s="17"/>
      <c r="E553" s="17"/>
      <c r="F553" s="18"/>
      <c r="G553" s="18"/>
      <c r="H553" s="18"/>
      <c r="I553" s="17"/>
      <c r="J553" s="17"/>
      <c r="M553" s="108"/>
      <c r="N553" s="190"/>
      <c r="O553" s="190"/>
      <c r="P553" s="191"/>
      <c r="Q553" s="192"/>
      <c r="R553" s="191"/>
      <c r="S553" s="191"/>
      <c r="T553" s="108"/>
      <c r="U553" s="108"/>
      <c r="V553" s="108"/>
      <c r="W553" s="108"/>
      <c r="X553" s="108"/>
      <c r="Y553" s="108"/>
      <c r="Z553" s="108"/>
      <c r="AA553" s="108"/>
    </row>
    <row r="554" spans="4:27" s="16" customFormat="1" hidden="1" x14ac:dyDescent="0.2">
      <c r="D554" s="17"/>
      <c r="E554" s="17"/>
      <c r="F554" s="18"/>
      <c r="G554" s="18"/>
      <c r="H554" s="18"/>
      <c r="I554" s="17"/>
      <c r="J554" s="17"/>
      <c r="M554" s="108"/>
      <c r="N554" s="190"/>
      <c r="O554" s="190"/>
      <c r="P554" s="191"/>
      <c r="Q554" s="192"/>
      <c r="R554" s="191"/>
      <c r="S554" s="191"/>
      <c r="T554" s="108"/>
      <c r="U554" s="108"/>
      <c r="V554" s="108"/>
      <c r="W554" s="108"/>
      <c r="X554" s="108"/>
      <c r="Y554" s="108"/>
      <c r="Z554" s="108"/>
      <c r="AA554" s="108"/>
    </row>
    <row r="555" spans="4:27" s="16" customFormat="1" hidden="1" x14ac:dyDescent="0.2">
      <c r="D555" s="17"/>
      <c r="E555" s="17"/>
      <c r="F555" s="18"/>
      <c r="G555" s="18"/>
      <c r="H555" s="18"/>
      <c r="I555" s="17"/>
      <c r="J555" s="17"/>
      <c r="M555" s="108"/>
      <c r="N555" s="190"/>
      <c r="O555" s="190"/>
      <c r="P555" s="191"/>
      <c r="Q555" s="192"/>
      <c r="R555" s="191"/>
      <c r="S555" s="191"/>
      <c r="T555" s="108"/>
      <c r="U555" s="108"/>
      <c r="V555" s="108"/>
      <c r="W555" s="108"/>
      <c r="X555" s="108"/>
      <c r="Y555" s="108"/>
      <c r="Z555" s="108"/>
      <c r="AA555" s="108"/>
    </row>
    <row r="556" spans="4:27" s="16" customFormat="1" hidden="1" x14ac:dyDescent="0.2">
      <c r="D556" s="17"/>
      <c r="E556" s="17"/>
      <c r="F556" s="18"/>
      <c r="G556" s="18"/>
      <c r="H556" s="18"/>
      <c r="I556" s="17"/>
      <c r="J556" s="17"/>
      <c r="M556" s="108"/>
      <c r="N556" s="190"/>
      <c r="O556" s="190"/>
      <c r="P556" s="191"/>
      <c r="Q556" s="192"/>
      <c r="R556" s="191"/>
      <c r="S556" s="191"/>
      <c r="T556" s="108"/>
      <c r="U556" s="108"/>
      <c r="V556" s="108"/>
      <c r="W556" s="108"/>
      <c r="X556" s="108"/>
      <c r="Y556" s="108"/>
      <c r="Z556" s="108"/>
      <c r="AA556" s="108"/>
    </row>
    <row r="557" spans="4:27" s="16" customFormat="1" hidden="1" x14ac:dyDescent="0.2">
      <c r="D557" s="17"/>
      <c r="E557" s="17"/>
      <c r="F557" s="18"/>
      <c r="G557" s="18"/>
      <c r="H557" s="18"/>
      <c r="I557" s="17"/>
      <c r="J557" s="17"/>
      <c r="M557" s="108"/>
      <c r="N557" s="190"/>
      <c r="O557" s="190"/>
      <c r="P557" s="191"/>
      <c r="Q557" s="192"/>
      <c r="R557" s="191"/>
      <c r="S557" s="191"/>
      <c r="T557" s="108"/>
      <c r="U557" s="108"/>
      <c r="V557" s="108"/>
      <c r="W557" s="108"/>
      <c r="X557" s="108"/>
      <c r="Y557" s="108"/>
      <c r="Z557" s="108"/>
      <c r="AA557" s="108"/>
    </row>
    <row r="558" spans="4:27" s="16" customFormat="1" hidden="1" x14ac:dyDescent="0.2">
      <c r="D558" s="17"/>
      <c r="E558" s="17"/>
      <c r="F558" s="18"/>
      <c r="G558" s="18"/>
      <c r="H558" s="18"/>
      <c r="I558" s="17"/>
      <c r="J558" s="17"/>
      <c r="M558" s="108"/>
      <c r="N558" s="190"/>
      <c r="O558" s="190"/>
      <c r="P558" s="191"/>
      <c r="Q558" s="192"/>
      <c r="R558" s="191"/>
      <c r="S558" s="191"/>
      <c r="T558" s="108"/>
      <c r="U558" s="108"/>
      <c r="V558" s="108"/>
      <c r="W558" s="108"/>
      <c r="X558" s="108"/>
      <c r="Y558" s="108"/>
      <c r="Z558" s="108"/>
      <c r="AA558" s="108"/>
    </row>
    <row r="559" spans="4:27" s="16" customFormat="1" hidden="1" x14ac:dyDescent="0.2">
      <c r="D559" s="17"/>
      <c r="E559" s="17"/>
      <c r="F559" s="18"/>
      <c r="G559" s="18"/>
      <c r="H559" s="18"/>
      <c r="I559" s="17"/>
      <c r="J559" s="17"/>
      <c r="M559" s="108"/>
      <c r="N559" s="190"/>
      <c r="O559" s="190"/>
      <c r="P559" s="191"/>
      <c r="Q559" s="192"/>
      <c r="R559" s="191"/>
      <c r="S559" s="191"/>
      <c r="T559" s="108"/>
      <c r="U559" s="108"/>
      <c r="V559" s="108"/>
      <c r="W559" s="108"/>
      <c r="X559" s="108"/>
      <c r="Y559" s="108"/>
      <c r="Z559" s="108"/>
      <c r="AA559" s="108"/>
    </row>
    <row r="560" spans="4:27" s="16" customFormat="1" hidden="1" x14ac:dyDescent="0.2">
      <c r="D560" s="17"/>
      <c r="E560" s="17"/>
      <c r="F560" s="18"/>
      <c r="G560" s="18"/>
      <c r="H560" s="18"/>
      <c r="I560" s="17"/>
      <c r="J560" s="17"/>
      <c r="M560" s="108"/>
      <c r="N560" s="190"/>
      <c r="O560" s="190"/>
      <c r="P560" s="191"/>
      <c r="Q560" s="192"/>
      <c r="R560" s="191"/>
      <c r="S560" s="191"/>
      <c r="T560" s="108"/>
      <c r="U560" s="108"/>
      <c r="V560" s="108"/>
      <c r="W560" s="108"/>
      <c r="X560" s="108"/>
      <c r="Y560" s="108"/>
      <c r="Z560" s="108"/>
      <c r="AA560" s="108"/>
    </row>
    <row r="561" spans="4:27" s="16" customFormat="1" hidden="1" x14ac:dyDescent="0.2">
      <c r="D561" s="17"/>
      <c r="E561" s="17"/>
      <c r="F561" s="18"/>
      <c r="G561" s="18"/>
      <c r="H561" s="18"/>
      <c r="I561" s="17"/>
      <c r="J561" s="17"/>
      <c r="M561" s="108"/>
      <c r="N561" s="190"/>
      <c r="O561" s="190"/>
      <c r="P561" s="191"/>
      <c r="Q561" s="192"/>
      <c r="R561" s="191"/>
      <c r="S561" s="191"/>
      <c r="T561" s="108"/>
      <c r="U561" s="108"/>
      <c r="V561" s="108"/>
      <c r="W561" s="108"/>
      <c r="X561" s="108"/>
      <c r="Y561" s="108"/>
      <c r="Z561" s="108"/>
      <c r="AA561" s="108"/>
    </row>
    <row r="562" spans="4:27" s="16" customFormat="1" hidden="1" x14ac:dyDescent="0.2">
      <c r="D562" s="17"/>
      <c r="E562" s="17"/>
      <c r="F562" s="18"/>
      <c r="G562" s="18"/>
      <c r="H562" s="18"/>
      <c r="I562" s="17"/>
      <c r="J562" s="17"/>
      <c r="M562" s="108"/>
      <c r="N562" s="190"/>
      <c r="O562" s="190"/>
      <c r="P562" s="191"/>
      <c r="Q562" s="192"/>
      <c r="R562" s="191"/>
      <c r="S562" s="191"/>
      <c r="T562" s="108"/>
      <c r="U562" s="108"/>
      <c r="V562" s="108"/>
      <c r="W562" s="108"/>
      <c r="X562" s="108"/>
      <c r="Y562" s="108"/>
      <c r="Z562" s="108"/>
      <c r="AA562" s="108"/>
    </row>
    <row r="563" spans="4:27" s="16" customFormat="1" hidden="1" x14ac:dyDescent="0.2">
      <c r="D563" s="17"/>
      <c r="E563" s="17"/>
      <c r="F563" s="18"/>
      <c r="G563" s="18"/>
      <c r="H563" s="18"/>
      <c r="I563" s="17"/>
      <c r="J563" s="17"/>
      <c r="M563" s="108"/>
      <c r="N563" s="190"/>
      <c r="O563" s="190"/>
      <c r="P563" s="191"/>
      <c r="Q563" s="192"/>
      <c r="R563" s="191"/>
      <c r="S563" s="191"/>
      <c r="T563" s="108"/>
      <c r="U563" s="108"/>
      <c r="V563" s="108"/>
      <c r="W563" s="108"/>
      <c r="X563" s="108"/>
      <c r="Y563" s="108"/>
      <c r="Z563" s="108"/>
      <c r="AA563" s="108"/>
    </row>
    <row r="564" spans="4:27" s="16" customFormat="1" hidden="1" x14ac:dyDescent="0.2">
      <c r="D564" s="17"/>
      <c r="E564" s="17"/>
      <c r="F564" s="18"/>
      <c r="G564" s="18"/>
      <c r="H564" s="18"/>
      <c r="I564" s="17"/>
      <c r="J564" s="17"/>
      <c r="M564" s="108"/>
      <c r="N564" s="190"/>
      <c r="O564" s="190"/>
      <c r="P564" s="191"/>
      <c r="Q564" s="192"/>
      <c r="R564" s="191"/>
      <c r="S564" s="191"/>
      <c r="T564" s="108"/>
      <c r="U564" s="108"/>
      <c r="V564" s="108"/>
      <c r="W564" s="108"/>
      <c r="X564" s="108"/>
      <c r="Y564" s="108"/>
      <c r="Z564" s="108"/>
      <c r="AA564" s="108"/>
    </row>
    <row r="565" spans="4:27" s="16" customFormat="1" hidden="1" x14ac:dyDescent="0.2">
      <c r="D565" s="17"/>
      <c r="E565" s="17"/>
      <c r="F565" s="18"/>
      <c r="G565" s="18"/>
      <c r="H565" s="18"/>
      <c r="I565" s="17"/>
      <c r="J565" s="17"/>
      <c r="M565" s="108"/>
      <c r="N565" s="190"/>
      <c r="O565" s="190"/>
      <c r="P565" s="191"/>
      <c r="Q565" s="192"/>
      <c r="R565" s="191"/>
      <c r="S565" s="191"/>
      <c r="T565" s="108"/>
      <c r="U565" s="108"/>
      <c r="V565" s="108"/>
      <c r="W565" s="108"/>
      <c r="X565" s="108"/>
      <c r="Y565" s="108"/>
      <c r="Z565" s="108"/>
      <c r="AA565" s="108"/>
    </row>
    <row r="566" spans="4:27" s="16" customFormat="1" hidden="1" x14ac:dyDescent="0.2">
      <c r="D566" s="17"/>
      <c r="E566" s="17"/>
      <c r="F566" s="18"/>
      <c r="G566" s="18"/>
      <c r="H566" s="18"/>
      <c r="I566" s="17"/>
      <c r="J566" s="17"/>
      <c r="M566" s="108"/>
      <c r="N566" s="190"/>
      <c r="O566" s="190"/>
      <c r="P566" s="191"/>
      <c r="Q566" s="192"/>
      <c r="R566" s="191"/>
      <c r="S566" s="191"/>
      <c r="T566" s="108"/>
      <c r="U566" s="108"/>
      <c r="V566" s="108"/>
      <c r="W566" s="108"/>
      <c r="X566" s="108"/>
      <c r="Y566" s="108"/>
      <c r="Z566" s="108"/>
      <c r="AA566" s="108"/>
    </row>
    <row r="567" spans="4:27" s="16" customFormat="1" hidden="1" x14ac:dyDescent="0.2">
      <c r="D567" s="17"/>
      <c r="E567" s="17"/>
      <c r="F567" s="18"/>
      <c r="G567" s="18"/>
      <c r="H567" s="18"/>
      <c r="I567" s="17"/>
      <c r="J567" s="17"/>
      <c r="M567" s="108"/>
      <c r="N567" s="190"/>
      <c r="O567" s="190"/>
      <c r="P567" s="191"/>
      <c r="Q567" s="192"/>
      <c r="R567" s="191"/>
      <c r="S567" s="191"/>
      <c r="T567" s="108"/>
      <c r="U567" s="108"/>
      <c r="V567" s="108"/>
      <c r="W567" s="108"/>
      <c r="X567" s="108"/>
      <c r="Y567" s="108"/>
      <c r="Z567" s="108"/>
      <c r="AA567" s="108"/>
    </row>
    <row r="568" spans="4:27" s="16" customFormat="1" hidden="1" x14ac:dyDescent="0.2">
      <c r="D568" s="17"/>
      <c r="E568" s="17"/>
      <c r="F568" s="18"/>
      <c r="G568" s="18"/>
      <c r="H568" s="18"/>
      <c r="I568" s="17"/>
      <c r="J568" s="17"/>
      <c r="M568" s="108"/>
      <c r="N568" s="190"/>
      <c r="O568" s="190"/>
      <c r="P568" s="191"/>
      <c r="Q568" s="192"/>
      <c r="R568" s="191"/>
      <c r="S568" s="191"/>
      <c r="T568" s="108"/>
      <c r="U568" s="108"/>
      <c r="V568" s="108"/>
      <c r="W568" s="108"/>
      <c r="X568" s="108"/>
      <c r="Y568" s="108"/>
      <c r="Z568" s="108"/>
      <c r="AA568" s="108"/>
    </row>
    <row r="569" spans="4:27" s="16" customFormat="1" hidden="1" x14ac:dyDescent="0.2">
      <c r="D569" s="17"/>
      <c r="E569" s="17"/>
      <c r="F569" s="18"/>
      <c r="G569" s="18"/>
      <c r="H569" s="18"/>
      <c r="I569" s="17"/>
      <c r="J569" s="17"/>
      <c r="M569" s="108"/>
      <c r="N569" s="190"/>
      <c r="O569" s="190"/>
      <c r="P569" s="191"/>
      <c r="Q569" s="192"/>
      <c r="R569" s="191"/>
      <c r="S569" s="191"/>
      <c r="T569" s="108"/>
      <c r="U569" s="108"/>
      <c r="V569" s="108"/>
      <c r="W569" s="108"/>
      <c r="X569" s="108"/>
      <c r="Y569" s="108"/>
      <c r="Z569" s="108"/>
      <c r="AA569" s="108"/>
    </row>
    <row r="570" spans="4:27" s="16" customFormat="1" hidden="1" x14ac:dyDescent="0.2">
      <c r="D570" s="17"/>
      <c r="E570" s="17"/>
      <c r="F570" s="18"/>
      <c r="G570" s="18"/>
      <c r="H570" s="18"/>
      <c r="I570" s="17"/>
      <c r="J570" s="17"/>
      <c r="M570" s="108"/>
      <c r="N570" s="190"/>
      <c r="O570" s="190"/>
      <c r="P570" s="191"/>
      <c r="Q570" s="192"/>
      <c r="R570" s="191"/>
      <c r="S570" s="191"/>
      <c r="T570" s="108"/>
      <c r="U570" s="108"/>
      <c r="V570" s="108"/>
      <c r="W570" s="108"/>
      <c r="X570" s="108"/>
      <c r="Y570" s="108"/>
      <c r="Z570" s="108"/>
      <c r="AA570" s="108"/>
    </row>
    <row r="571" spans="4:27" s="16" customFormat="1" hidden="1" x14ac:dyDescent="0.2">
      <c r="D571" s="17"/>
      <c r="E571" s="17"/>
      <c r="F571" s="18"/>
      <c r="G571" s="18"/>
      <c r="H571" s="18"/>
      <c r="I571" s="17"/>
      <c r="J571" s="17"/>
      <c r="M571" s="108"/>
      <c r="N571" s="190"/>
      <c r="O571" s="190"/>
      <c r="P571" s="191"/>
      <c r="Q571" s="192"/>
      <c r="R571" s="191"/>
      <c r="S571" s="191"/>
      <c r="T571" s="108"/>
      <c r="U571" s="108"/>
      <c r="V571" s="108"/>
      <c r="W571" s="108"/>
      <c r="X571" s="108"/>
      <c r="Y571" s="108"/>
      <c r="Z571" s="108"/>
      <c r="AA571" s="108"/>
    </row>
    <row r="572" spans="4:27" s="16" customFormat="1" hidden="1" x14ac:dyDescent="0.2">
      <c r="D572" s="17"/>
      <c r="E572" s="17"/>
      <c r="F572" s="18"/>
      <c r="G572" s="18"/>
      <c r="H572" s="18"/>
      <c r="I572" s="17"/>
      <c r="J572" s="17"/>
      <c r="M572" s="108"/>
      <c r="N572" s="190"/>
      <c r="O572" s="190"/>
      <c r="P572" s="191"/>
      <c r="Q572" s="192"/>
      <c r="R572" s="191"/>
      <c r="S572" s="191"/>
      <c r="T572" s="108"/>
      <c r="U572" s="108"/>
      <c r="V572" s="108"/>
      <c r="W572" s="108"/>
      <c r="X572" s="108"/>
      <c r="Y572" s="108"/>
      <c r="Z572" s="108"/>
      <c r="AA572" s="108"/>
    </row>
    <row r="573" spans="4:27" s="16" customFormat="1" hidden="1" x14ac:dyDescent="0.2">
      <c r="D573" s="17"/>
      <c r="E573" s="17"/>
      <c r="F573" s="18"/>
      <c r="G573" s="18"/>
      <c r="H573" s="18"/>
      <c r="I573" s="17"/>
      <c r="J573" s="17"/>
      <c r="M573" s="108"/>
      <c r="N573" s="190"/>
      <c r="O573" s="190"/>
      <c r="P573" s="191"/>
      <c r="Q573" s="192"/>
      <c r="R573" s="191"/>
      <c r="S573" s="191"/>
      <c r="T573" s="108"/>
      <c r="U573" s="108"/>
      <c r="V573" s="108"/>
      <c r="W573" s="108"/>
      <c r="X573" s="108"/>
      <c r="Y573" s="108"/>
      <c r="Z573" s="108"/>
      <c r="AA573" s="108"/>
    </row>
    <row r="574" spans="4:27" s="16" customFormat="1" hidden="1" x14ac:dyDescent="0.2">
      <c r="D574" s="17"/>
      <c r="E574" s="17"/>
      <c r="F574" s="18"/>
      <c r="G574" s="18"/>
      <c r="H574" s="18"/>
      <c r="I574" s="17"/>
      <c r="J574" s="17"/>
      <c r="M574" s="108"/>
      <c r="N574" s="190"/>
      <c r="O574" s="190"/>
      <c r="P574" s="191"/>
      <c r="Q574" s="192"/>
      <c r="R574" s="191"/>
      <c r="S574" s="191"/>
      <c r="T574" s="108"/>
      <c r="U574" s="108"/>
      <c r="V574" s="108"/>
      <c r="W574" s="108"/>
      <c r="X574" s="108"/>
      <c r="Y574" s="108"/>
      <c r="Z574" s="108"/>
      <c r="AA574" s="108"/>
    </row>
    <row r="575" spans="4:27" s="16" customFormat="1" hidden="1" x14ac:dyDescent="0.2">
      <c r="D575" s="17"/>
      <c r="E575" s="17"/>
      <c r="F575" s="18"/>
      <c r="G575" s="18"/>
      <c r="H575" s="18"/>
      <c r="I575" s="17"/>
      <c r="J575" s="17"/>
      <c r="M575" s="108"/>
      <c r="N575" s="190"/>
      <c r="O575" s="190"/>
      <c r="P575" s="191"/>
      <c r="Q575" s="192"/>
      <c r="R575" s="191"/>
      <c r="S575" s="191"/>
      <c r="T575" s="108"/>
      <c r="U575" s="108"/>
      <c r="V575" s="108"/>
      <c r="W575" s="108"/>
      <c r="X575" s="108"/>
      <c r="Y575" s="108"/>
      <c r="Z575" s="108"/>
      <c r="AA575" s="108"/>
    </row>
    <row r="576" spans="4:27" s="16" customFormat="1" hidden="1" x14ac:dyDescent="0.2">
      <c r="D576" s="17"/>
      <c r="E576" s="17"/>
      <c r="F576" s="18"/>
      <c r="G576" s="18"/>
      <c r="H576" s="18"/>
      <c r="I576" s="17"/>
      <c r="J576" s="17"/>
      <c r="M576" s="108"/>
      <c r="N576" s="190"/>
      <c r="O576" s="190"/>
      <c r="P576" s="191"/>
      <c r="Q576" s="192"/>
      <c r="R576" s="191"/>
      <c r="S576" s="191"/>
      <c r="T576" s="108"/>
      <c r="U576" s="108"/>
      <c r="V576" s="108"/>
      <c r="W576" s="108"/>
      <c r="X576" s="108"/>
      <c r="Y576" s="108"/>
      <c r="Z576" s="108"/>
      <c r="AA576" s="108"/>
    </row>
    <row r="577" spans="4:27" s="16" customFormat="1" hidden="1" x14ac:dyDescent="0.2">
      <c r="D577" s="17"/>
      <c r="E577" s="17"/>
      <c r="F577" s="18"/>
      <c r="G577" s="18"/>
      <c r="H577" s="18"/>
      <c r="I577" s="17"/>
      <c r="J577" s="17"/>
      <c r="M577" s="108"/>
      <c r="N577" s="190"/>
      <c r="O577" s="190"/>
      <c r="P577" s="191"/>
      <c r="Q577" s="192"/>
      <c r="R577" s="191"/>
      <c r="S577" s="191"/>
      <c r="T577" s="108"/>
      <c r="U577" s="108"/>
      <c r="V577" s="108"/>
      <c r="W577" s="108"/>
      <c r="X577" s="108"/>
      <c r="Y577" s="108"/>
      <c r="Z577" s="108"/>
      <c r="AA577" s="108"/>
    </row>
    <row r="578" spans="4:27" s="16" customFormat="1" hidden="1" x14ac:dyDescent="0.2">
      <c r="D578" s="17"/>
      <c r="E578" s="17"/>
      <c r="F578" s="18"/>
      <c r="G578" s="18"/>
      <c r="H578" s="18"/>
      <c r="I578" s="17"/>
      <c r="J578" s="17"/>
      <c r="M578" s="108"/>
      <c r="N578" s="190"/>
      <c r="O578" s="190"/>
      <c r="P578" s="191"/>
      <c r="Q578" s="192"/>
      <c r="R578" s="191"/>
      <c r="S578" s="191"/>
      <c r="T578" s="108"/>
      <c r="U578" s="108"/>
      <c r="V578" s="108"/>
      <c r="W578" s="108"/>
      <c r="X578" s="108"/>
      <c r="Y578" s="108"/>
      <c r="Z578" s="108"/>
      <c r="AA578" s="108"/>
    </row>
    <row r="579" spans="4:27" s="16" customFormat="1" hidden="1" x14ac:dyDescent="0.2">
      <c r="D579" s="17"/>
      <c r="E579" s="17"/>
      <c r="F579" s="18"/>
      <c r="G579" s="18"/>
      <c r="H579" s="18"/>
      <c r="I579" s="17"/>
      <c r="J579" s="17"/>
      <c r="M579" s="108"/>
      <c r="N579" s="190"/>
      <c r="O579" s="190"/>
      <c r="P579" s="191"/>
      <c r="Q579" s="192"/>
      <c r="R579" s="191"/>
      <c r="S579" s="191"/>
      <c r="T579" s="108"/>
      <c r="U579" s="108"/>
      <c r="V579" s="108"/>
      <c r="W579" s="108"/>
      <c r="X579" s="108"/>
      <c r="Y579" s="108"/>
      <c r="Z579" s="108"/>
      <c r="AA579" s="108"/>
    </row>
    <row r="580" spans="4:27" s="16" customFormat="1" hidden="1" x14ac:dyDescent="0.2">
      <c r="D580" s="17"/>
      <c r="E580" s="17"/>
      <c r="F580" s="18"/>
      <c r="G580" s="18"/>
      <c r="H580" s="18"/>
      <c r="I580" s="17"/>
      <c r="J580" s="17"/>
      <c r="M580" s="108"/>
      <c r="N580" s="190"/>
      <c r="O580" s="190"/>
      <c r="P580" s="191"/>
      <c r="Q580" s="192"/>
      <c r="R580" s="191"/>
      <c r="S580" s="191"/>
      <c r="T580" s="108"/>
      <c r="U580" s="108"/>
      <c r="V580" s="108"/>
      <c r="W580" s="108"/>
      <c r="X580" s="108"/>
      <c r="Y580" s="108"/>
      <c r="Z580" s="108"/>
      <c r="AA580" s="108"/>
    </row>
    <row r="581" spans="4:27" s="16" customFormat="1" hidden="1" x14ac:dyDescent="0.2">
      <c r="D581" s="17"/>
      <c r="E581" s="17"/>
      <c r="F581" s="18"/>
      <c r="G581" s="18"/>
      <c r="H581" s="18"/>
      <c r="I581" s="17"/>
      <c r="J581" s="17"/>
      <c r="M581" s="108"/>
      <c r="N581" s="190"/>
      <c r="O581" s="190"/>
      <c r="P581" s="191"/>
      <c r="Q581" s="192"/>
      <c r="R581" s="191"/>
      <c r="S581" s="191"/>
      <c r="T581" s="108"/>
      <c r="U581" s="108"/>
      <c r="V581" s="108"/>
      <c r="W581" s="108"/>
      <c r="X581" s="108"/>
      <c r="Y581" s="108"/>
      <c r="Z581" s="108"/>
      <c r="AA581" s="108"/>
    </row>
    <row r="582" spans="4:27" s="16" customFormat="1" hidden="1" x14ac:dyDescent="0.2">
      <c r="D582" s="17"/>
      <c r="E582" s="17"/>
      <c r="F582" s="18"/>
      <c r="G582" s="18"/>
      <c r="H582" s="18"/>
      <c r="I582" s="17"/>
      <c r="J582" s="17"/>
      <c r="M582" s="108"/>
      <c r="N582" s="190"/>
      <c r="O582" s="190"/>
      <c r="P582" s="191"/>
      <c r="Q582" s="192"/>
      <c r="R582" s="191"/>
      <c r="S582" s="191"/>
      <c r="T582" s="108"/>
      <c r="U582" s="108"/>
      <c r="V582" s="108"/>
      <c r="W582" s="108"/>
      <c r="X582" s="108"/>
      <c r="Y582" s="108"/>
      <c r="Z582" s="108"/>
      <c r="AA582" s="108"/>
    </row>
    <row r="583" spans="4:27" s="16" customFormat="1" hidden="1" x14ac:dyDescent="0.2">
      <c r="D583" s="17"/>
      <c r="E583" s="17"/>
      <c r="F583" s="18"/>
      <c r="G583" s="18"/>
      <c r="H583" s="18"/>
      <c r="I583" s="17"/>
      <c r="J583" s="17"/>
      <c r="M583" s="108"/>
      <c r="N583" s="190"/>
      <c r="O583" s="190"/>
      <c r="P583" s="191"/>
      <c r="Q583" s="192"/>
      <c r="R583" s="191"/>
      <c r="S583" s="191"/>
      <c r="T583" s="108"/>
      <c r="U583" s="108"/>
      <c r="V583" s="108"/>
      <c r="W583" s="108"/>
      <c r="X583" s="108"/>
      <c r="Y583" s="108"/>
      <c r="Z583" s="108"/>
      <c r="AA583" s="108"/>
    </row>
    <row r="584" spans="4:27" s="16" customFormat="1" hidden="1" x14ac:dyDescent="0.2">
      <c r="D584" s="17"/>
      <c r="E584" s="17"/>
      <c r="F584" s="18"/>
      <c r="G584" s="18"/>
      <c r="H584" s="18"/>
      <c r="I584" s="17"/>
      <c r="J584" s="17"/>
      <c r="M584" s="108"/>
      <c r="N584" s="190"/>
      <c r="O584" s="190"/>
      <c r="P584" s="191"/>
      <c r="Q584" s="192"/>
      <c r="R584" s="191"/>
      <c r="S584" s="191"/>
      <c r="T584" s="108"/>
      <c r="U584" s="108"/>
      <c r="V584" s="108"/>
      <c r="W584" s="108"/>
      <c r="X584" s="108"/>
      <c r="Y584" s="108"/>
      <c r="Z584" s="108"/>
      <c r="AA584" s="108"/>
    </row>
    <row r="585" spans="4:27" s="16" customFormat="1" hidden="1" x14ac:dyDescent="0.2">
      <c r="D585" s="17"/>
      <c r="E585" s="17"/>
      <c r="F585" s="18"/>
      <c r="G585" s="18"/>
      <c r="H585" s="18"/>
      <c r="I585" s="17"/>
      <c r="J585" s="17"/>
      <c r="M585" s="108"/>
      <c r="N585" s="190"/>
      <c r="O585" s="190"/>
      <c r="P585" s="191"/>
      <c r="Q585" s="192"/>
      <c r="R585" s="191"/>
      <c r="S585" s="191"/>
      <c r="T585" s="108"/>
      <c r="U585" s="108"/>
      <c r="V585" s="108"/>
      <c r="W585" s="108"/>
      <c r="X585" s="108"/>
      <c r="Y585" s="108"/>
      <c r="Z585" s="108"/>
      <c r="AA585" s="108"/>
    </row>
    <row r="586" spans="4:27" s="16" customFormat="1" hidden="1" x14ac:dyDescent="0.2">
      <c r="D586" s="17"/>
      <c r="E586" s="17"/>
      <c r="F586" s="18"/>
      <c r="G586" s="18"/>
      <c r="H586" s="18"/>
      <c r="I586" s="17"/>
      <c r="J586" s="17"/>
      <c r="M586" s="108"/>
      <c r="N586" s="190"/>
      <c r="O586" s="190"/>
      <c r="P586" s="191"/>
      <c r="Q586" s="192"/>
      <c r="R586" s="191"/>
      <c r="S586" s="191"/>
      <c r="T586" s="108"/>
      <c r="U586" s="108"/>
      <c r="V586" s="108"/>
      <c r="W586" s="108"/>
      <c r="X586" s="108"/>
      <c r="Y586" s="108"/>
      <c r="Z586" s="108"/>
      <c r="AA586" s="108"/>
    </row>
    <row r="587" spans="4:27" s="16" customFormat="1" hidden="1" x14ac:dyDescent="0.2">
      <c r="D587" s="17"/>
      <c r="E587" s="17"/>
      <c r="F587" s="18"/>
      <c r="G587" s="18"/>
      <c r="H587" s="18"/>
      <c r="I587" s="17"/>
      <c r="J587" s="17"/>
      <c r="M587" s="108"/>
      <c r="N587" s="190"/>
      <c r="O587" s="190"/>
      <c r="P587" s="191"/>
      <c r="Q587" s="192"/>
      <c r="R587" s="191"/>
      <c r="S587" s="191"/>
      <c r="T587" s="108"/>
      <c r="U587" s="108"/>
      <c r="V587" s="108"/>
      <c r="W587" s="108"/>
      <c r="X587" s="108"/>
      <c r="Y587" s="108"/>
      <c r="Z587" s="108"/>
      <c r="AA587" s="108"/>
    </row>
    <row r="588" spans="4:27" s="16" customFormat="1" hidden="1" x14ac:dyDescent="0.2">
      <c r="D588" s="17"/>
      <c r="E588" s="17"/>
      <c r="F588" s="18"/>
      <c r="G588" s="18"/>
      <c r="H588" s="18"/>
      <c r="I588" s="17"/>
      <c r="J588" s="17"/>
      <c r="M588" s="108"/>
      <c r="N588" s="190"/>
      <c r="O588" s="190"/>
      <c r="P588" s="191"/>
      <c r="Q588" s="192"/>
      <c r="R588" s="191"/>
      <c r="S588" s="191"/>
      <c r="T588" s="108"/>
      <c r="U588" s="108"/>
      <c r="V588" s="108"/>
      <c r="W588" s="108"/>
      <c r="X588" s="108"/>
      <c r="Y588" s="108"/>
      <c r="Z588" s="108"/>
      <c r="AA588" s="108"/>
    </row>
    <row r="589" spans="4:27" s="16" customFormat="1" hidden="1" x14ac:dyDescent="0.2">
      <c r="D589" s="17"/>
      <c r="E589" s="17"/>
      <c r="F589" s="18"/>
      <c r="G589" s="18"/>
      <c r="H589" s="18"/>
      <c r="I589" s="17"/>
      <c r="J589" s="17"/>
      <c r="M589" s="108"/>
      <c r="N589" s="190"/>
      <c r="O589" s="190"/>
      <c r="P589" s="191"/>
      <c r="Q589" s="192"/>
      <c r="R589" s="191"/>
      <c r="S589" s="191"/>
      <c r="T589" s="108"/>
      <c r="U589" s="108"/>
      <c r="V589" s="108"/>
      <c r="W589" s="108"/>
      <c r="X589" s="108"/>
      <c r="Y589" s="108"/>
      <c r="Z589" s="108"/>
      <c r="AA589" s="108"/>
    </row>
    <row r="590" spans="4:27" s="16" customFormat="1" hidden="1" x14ac:dyDescent="0.2">
      <c r="D590" s="17"/>
      <c r="E590" s="17"/>
      <c r="F590" s="18"/>
      <c r="G590" s="18"/>
      <c r="H590" s="18"/>
      <c r="I590" s="17"/>
      <c r="J590" s="17"/>
      <c r="M590" s="108"/>
      <c r="N590" s="190"/>
      <c r="O590" s="190"/>
      <c r="P590" s="191"/>
      <c r="Q590" s="192"/>
      <c r="R590" s="191"/>
      <c r="S590" s="191"/>
      <c r="T590" s="108"/>
      <c r="U590" s="108"/>
      <c r="V590" s="108"/>
      <c r="W590" s="108"/>
      <c r="X590" s="108"/>
      <c r="Y590" s="108"/>
      <c r="Z590" s="108"/>
      <c r="AA590" s="108"/>
    </row>
    <row r="591" spans="4:27" s="16" customFormat="1" hidden="1" x14ac:dyDescent="0.2">
      <c r="D591" s="17"/>
      <c r="E591" s="17"/>
      <c r="F591" s="18"/>
      <c r="G591" s="18"/>
      <c r="H591" s="18"/>
      <c r="I591" s="17"/>
      <c r="J591" s="17"/>
      <c r="M591" s="108"/>
      <c r="N591" s="190"/>
      <c r="O591" s="190"/>
      <c r="P591" s="191"/>
      <c r="Q591" s="192"/>
      <c r="R591" s="191"/>
      <c r="S591" s="191"/>
      <c r="T591" s="108"/>
      <c r="U591" s="108"/>
      <c r="V591" s="108"/>
      <c r="W591" s="108"/>
      <c r="X591" s="108"/>
      <c r="Y591" s="108"/>
      <c r="Z591" s="108"/>
      <c r="AA591" s="108"/>
    </row>
    <row r="592" spans="4:27" s="16" customFormat="1" hidden="1" x14ac:dyDescent="0.2">
      <c r="D592" s="17"/>
      <c r="E592" s="17"/>
      <c r="F592" s="18"/>
      <c r="G592" s="18"/>
      <c r="H592" s="18"/>
      <c r="I592" s="17"/>
      <c r="J592" s="17"/>
      <c r="M592" s="108"/>
      <c r="N592" s="190"/>
      <c r="O592" s="190"/>
      <c r="P592" s="191"/>
      <c r="Q592" s="192"/>
      <c r="R592" s="191"/>
      <c r="S592" s="191"/>
      <c r="T592" s="108"/>
      <c r="U592" s="108"/>
      <c r="V592" s="108"/>
      <c r="W592" s="108"/>
      <c r="X592" s="108"/>
      <c r="Y592" s="108"/>
      <c r="Z592" s="108"/>
      <c r="AA592" s="108"/>
    </row>
    <row r="593" spans="4:27" s="16" customFormat="1" hidden="1" x14ac:dyDescent="0.2">
      <c r="D593" s="17"/>
      <c r="E593" s="17"/>
      <c r="F593" s="18"/>
      <c r="G593" s="18"/>
      <c r="H593" s="18"/>
      <c r="I593" s="17"/>
      <c r="J593" s="17"/>
      <c r="M593" s="108"/>
      <c r="N593" s="190"/>
      <c r="O593" s="190"/>
      <c r="P593" s="191"/>
      <c r="Q593" s="192"/>
      <c r="R593" s="191"/>
      <c r="S593" s="191"/>
      <c r="T593" s="108"/>
      <c r="U593" s="108"/>
      <c r="V593" s="108"/>
      <c r="W593" s="108"/>
      <c r="X593" s="108"/>
      <c r="Y593" s="108"/>
      <c r="Z593" s="108"/>
      <c r="AA593" s="108"/>
    </row>
    <row r="594" spans="4:27" s="16" customFormat="1" hidden="1" x14ac:dyDescent="0.2">
      <c r="D594" s="17"/>
      <c r="E594" s="17"/>
      <c r="F594" s="18"/>
      <c r="G594" s="18"/>
      <c r="H594" s="18"/>
      <c r="I594" s="17"/>
      <c r="J594" s="17"/>
      <c r="M594" s="108"/>
      <c r="N594" s="190"/>
      <c r="O594" s="190"/>
      <c r="P594" s="191"/>
      <c r="Q594" s="192"/>
      <c r="R594" s="191"/>
      <c r="S594" s="191"/>
      <c r="T594" s="108"/>
      <c r="U594" s="108"/>
      <c r="V594" s="108"/>
      <c r="W594" s="108"/>
      <c r="X594" s="108"/>
      <c r="Y594" s="108"/>
      <c r="Z594" s="108"/>
      <c r="AA594" s="108"/>
    </row>
    <row r="595" spans="4:27" s="16" customFormat="1" hidden="1" x14ac:dyDescent="0.2">
      <c r="D595" s="17"/>
      <c r="E595" s="17"/>
      <c r="F595" s="18"/>
      <c r="G595" s="18"/>
      <c r="H595" s="18"/>
      <c r="I595" s="17"/>
      <c r="J595" s="17"/>
      <c r="M595" s="108"/>
      <c r="N595" s="190"/>
      <c r="O595" s="190"/>
      <c r="P595" s="191"/>
      <c r="Q595" s="192"/>
      <c r="R595" s="191"/>
      <c r="S595" s="191"/>
      <c r="T595" s="108"/>
      <c r="U595" s="108"/>
      <c r="V595" s="108"/>
      <c r="W595" s="108"/>
      <c r="X595" s="108"/>
      <c r="Y595" s="108"/>
      <c r="Z595" s="108"/>
      <c r="AA595" s="108"/>
    </row>
    <row r="596" spans="4:27" s="16" customFormat="1" hidden="1" x14ac:dyDescent="0.2">
      <c r="D596" s="17"/>
      <c r="E596" s="17"/>
      <c r="F596" s="18"/>
      <c r="G596" s="18"/>
      <c r="H596" s="18"/>
      <c r="I596" s="17"/>
      <c r="J596" s="17"/>
      <c r="M596" s="108"/>
      <c r="N596" s="190"/>
      <c r="O596" s="190"/>
      <c r="P596" s="191"/>
      <c r="Q596" s="192"/>
      <c r="R596" s="191"/>
      <c r="S596" s="191"/>
      <c r="T596" s="108"/>
      <c r="U596" s="108"/>
      <c r="V596" s="108"/>
      <c r="W596" s="108"/>
      <c r="X596" s="108"/>
      <c r="Y596" s="108"/>
      <c r="Z596" s="108"/>
      <c r="AA596" s="108"/>
    </row>
    <row r="597" spans="4:27" s="16" customFormat="1" hidden="1" x14ac:dyDescent="0.2">
      <c r="D597" s="17"/>
      <c r="E597" s="17"/>
      <c r="F597" s="18"/>
      <c r="G597" s="18"/>
      <c r="H597" s="18"/>
      <c r="I597" s="17"/>
      <c r="J597" s="17"/>
      <c r="M597" s="108"/>
      <c r="N597" s="190"/>
      <c r="O597" s="190"/>
      <c r="P597" s="191"/>
      <c r="Q597" s="192"/>
      <c r="R597" s="191"/>
      <c r="S597" s="191"/>
      <c r="T597" s="108"/>
      <c r="U597" s="108"/>
      <c r="V597" s="108"/>
      <c r="W597" s="108"/>
      <c r="X597" s="108"/>
      <c r="Y597" s="108"/>
      <c r="Z597" s="108"/>
      <c r="AA597" s="108"/>
    </row>
    <row r="598" spans="4:27" s="16" customFormat="1" hidden="1" x14ac:dyDescent="0.2">
      <c r="D598" s="17"/>
      <c r="E598" s="17"/>
      <c r="F598" s="18"/>
      <c r="G598" s="18"/>
      <c r="H598" s="18"/>
      <c r="I598" s="17"/>
      <c r="J598" s="17"/>
      <c r="M598" s="108"/>
      <c r="N598" s="190"/>
      <c r="O598" s="190"/>
      <c r="P598" s="191"/>
      <c r="Q598" s="192"/>
      <c r="R598" s="191"/>
      <c r="S598" s="191"/>
      <c r="T598" s="108"/>
      <c r="U598" s="108"/>
      <c r="V598" s="108"/>
      <c r="W598" s="108"/>
      <c r="X598" s="108"/>
      <c r="Y598" s="108"/>
      <c r="Z598" s="108"/>
      <c r="AA598" s="108"/>
    </row>
    <row r="599" spans="4:27" s="16" customFormat="1" hidden="1" x14ac:dyDescent="0.2">
      <c r="D599" s="17"/>
      <c r="E599" s="17"/>
      <c r="F599" s="18"/>
      <c r="G599" s="18"/>
      <c r="H599" s="18"/>
      <c r="I599" s="17"/>
      <c r="J599" s="17"/>
      <c r="M599" s="108"/>
      <c r="N599" s="190"/>
      <c r="O599" s="190"/>
      <c r="P599" s="191"/>
      <c r="Q599" s="192"/>
      <c r="R599" s="191"/>
      <c r="S599" s="191"/>
      <c r="T599" s="108"/>
      <c r="U599" s="108"/>
      <c r="V599" s="108"/>
      <c r="W599" s="108"/>
      <c r="X599" s="108"/>
      <c r="Y599" s="108"/>
      <c r="Z599" s="108"/>
      <c r="AA599" s="108"/>
    </row>
    <row r="600" spans="4:27" s="16" customFormat="1" hidden="1" x14ac:dyDescent="0.2">
      <c r="D600" s="17"/>
      <c r="E600" s="17"/>
      <c r="F600" s="18"/>
      <c r="G600" s="18"/>
      <c r="H600" s="18"/>
      <c r="I600" s="17"/>
      <c r="J600" s="17"/>
      <c r="M600" s="108"/>
      <c r="N600" s="190"/>
      <c r="O600" s="190"/>
      <c r="P600" s="191"/>
      <c r="Q600" s="192"/>
      <c r="R600" s="191"/>
      <c r="S600" s="191"/>
      <c r="T600" s="108"/>
      <c r="U600" s="108"/>
      <c r="V600" s="108"/>
      <c r="W600" s="108"/>
      <c r="X600" s="108"/>
      <c r="Y600" s="108"/>
      <c r="Z600" s="108"/>
      <c r="AA600" s="108"/>
    </row>
    <row r="601" spans="4:27" s="16" customFormat="1" hidden="1" x14ac:dyDescent="0.2">
      <c r="D601" s="17"/>
      <c r="E601" s="17"/>
      <c r="F601" s="18"/>
      <c r="G601" s="18"/>
      <c r="H601" s="18"/>
      <c r="I601" s="17"/>
      <c r="J601" s="17"/>
      <c r="M601" s="108"/>
      <c r="N601" s="190"/>
      <c r="O601" s="190"/>
      <c r="P601" s="191"/>
      <c r="Q601" s="192"/>
      <c r="R601" s="191"/>
      <c r="S601" s="191"/>
      <c r="T601" s="108"/>
      <c r="U601" s="108"/>
      <c r="V601" s="108"/>
      <c r="W601" s="108"/>
      <c r="X601" s="108"/>
      <c r="Y601" s="108"/>
      <c r="Z601" s="108"/>
      <c r="AA601" s="108"/>
    </row>
    <row r="602" spans="4:27" s="16" customFormat="1" hidden="1" x14ac:dyDescent="0.2">
      <c r="D602" s="17"/>
      <c r="E602" s="17"/>
      <c r="F602" s="18"/>
      <c r="G602" s="18"/>
      <c r="H602" s="18"/>
      <c r="I602" s="17"/>
      <c r="J602" s="17"/>
      <c r="M602" s="108"/>
      <c r="N602" s="190"/>
      <c r="O602" s="190"/>
      <c r="P602" s="191"/>
      <c r="Q602" s="192"/>
      <c r="R602" s="191"/>
      <c r="S602" s="191"/>
      <c r="T602" s="108"/>
      <c r="U602" s="108"/>
      <c r="V602" s="108"/>
      <c r="W602" s="108"/>
      <c r="X602" s="108"/>
      <c r="Y602" s="108"/>
      <c r="Z602" s="108"/>
      <c r="AA602" s="108"/>
    </row>
    <row r="603" spans="4:27" s="16" customFormat="1" hidden="1" x14ac:dyDescent="0.2">
      <c r="D603" s="17"/>
      <c r="E603" s="17"/>
      <c r="F603" s="18"/>
      <c r="G603" s="18"/>
      <c r="H603" s="18"/>
      <c r="I603" s="17"/>
      <c r="J603" s="17"/>
      <c r="M603" s="108"/>
      <c r="N603" s="190"/>
      <c r="O603" s="190"/>
      <c r="P603" s="191"/>
      <c r="Q603" s="192"/>
      <c r="R603" s="191"/>
      <c r="S603" s="191"/>
      <c r="T603" s="108"/>
      <c r="U603" s="108"/>
      <c r="V603" s="108"/>
      <c r="W603" s="108"/>
      <c r="X603" s="108"/>
      <c r="Y603" s="108"/>
      <c r="Z603" s="108"/>
      <c r="AA603" s="108"/>
    </row>
    <row r="604" spans="4:27" s="16" customFormat="1" hidden="1" x14ac:dyDescent="0.2">
      <c r="D604" s="17"/>
      <c r="E604" s="17"/>
      <c r="F604" s="18"/>
      <c r="G604" s="18"/>
      <c r="H604" s="18"/>
      <c r="I604" s="17"/>
      <c r="J604" s="17"/>
      <c r="M604" s="108"/>
      <c r="N604" s="190"/>
      <c r="O604" s="190"/>
      <c r="P604" s="191"/>
      <c r="Q604" s="192"/>
      <c r="R604" s="191"/>
      <c r="S604" s="191"/>
      <c r="T604" s="108"/>
      <c r="U604" s="108"/>
      <c r="V604" s="108"/>
      <c r="W604" s="108"/>
      <c r="X604" s="108"/>
      <c r="Y604" s="108"/>
      <c r="Z604" s="108"/>
      <c r="AA604" s="108"/>
    </row>
    <row r="605" spans="4:27" s="16" customFormat="1" hidden="1" x14ac:dyDescent="0.2">
      <c r="D605" s="17"/>
      <c r="E605" s="17"/>
      <c r="F605" s="18"/>
      <c r="G605" s="18"/>
      <c r="H605" s="18"/>
      <c r="I605" s="17"/>
      <c r="J605" s="17"/>
      <c r="M605" s="108"/>
      <c r="N605" s="190"/>
      <c r="O605" s="190"/>
      <c r="P605" s="191"/>
      <c r="Q605" s="192"/>
      <c r="R605" s="191"/>
      <c r="S605" s="191"/>
      <c r="T605" s="108"/>
      <c r="U605" s="108"/>
      <c r="V605" s="108"/>
      <c r="W605" s="108"/>
      <c r="X605" s="108"/>
      <c r="Y605" s="108"/>
      <c r="Z605" s="108"/>
      <c r="AA605" s="108"/>
    </row>
    <row r="606" spans="4:27" s="16" customFormat="1" hidden="1" x14ac:dyDescent="0.2">
      <c r="D606" s="17"/>
      <c r="E606" s="17"/>
      <c r="F606" s="18"/>
      <c r="G606" s="18"/>
      <c r="H606" s="18"/>
      <c r="I606" s="17"/>
      <c r="J606" s="17"/>
      <c r="M606" s="108"/>
      <c r="N606" s="190"/>
      <c r="O606" s="190"/>
      <c r="P606" s="191"/>
      <c r="Q606" s="192"/>
      <c r="R606" s="191"/>
      <c r="S606" s="191"/>
      <c r="T606" s="108"/>
      <c r="U606" s="108"/>
      <c r="V606" s="108"/>
      <c r="W606" s="108"/>
      <c r="X606" s="108"/>
      <c r="Y606" s="108"/>
      <c r="Z606" s="108"/>
      <c r="AA606" s="108"/>
    </row>
    <row r="607" spans="4:27" s="16" customFormat="1" hidden="1" x14ac:dyDescent="0.2">
      <c r="D607" s="17"/>
      <c r="E607" s="17"/>
      <c r="F607" s="18"/>
      <c r="G607" s="18"/>
      <c r="H607" s="18"/>
      <c r="I607" s="17"/>
      <c r="J607" s="17"/>
      <c r="M607" s="108"/>
      <c r="N607" s="190"/>
      <c r="O607" s="190"/>
      <c r="P607" s="191"/>
      <c r="Q607" s="192"/>
      <c r="R607" s="191"/>
      <c r="S607" s="191"/>
      <c r="T607" s="108"/>
      <c r="U607" s="108"/>
      <c r="V607" s="108"/>
      <c r="W607" s="108"/>
      <c r="X607" s="108"/>
      <c r="Y607" s="108"/>
      <c r="Z607" s="108"/>
      <c r="AA607" s="108"/>
    </row>
    <row r="608" spans="4:27" s="16" customFormat="1" hidden="1" x14ac:dyDescent="0.2">
      <c r="D608" s="17"/>
      <c r="E608" s="17"/>
      <c r="F608" s="18"/>
      <c r="G608" s="18"/>
      <c r="H608" s="18"/>
      <c r="I608" s="17"/>
      <c r="J608" s="17"/>
      <c r="M608" s="108"/>
      <c r="N608" s="190"/>
      <c r="O608" s="190"/>
      <c r="P608" s="191"/>
      <c r="Q608" s="192"/>
      <c r="R608" s="191"/>
      <c r="S608" s="191"/>
      <c r="T608" s="108"/>
      <c r="U608" s="108"/>
      <c r="V608" s="108"/>
      <c r="W608" s="108"/>
      <c r="X608" s="108"/>
      <c r="Y608" s="108"/>
      <c r="Z608" s="108"/>
      <c r="AA608" s="108"/>
    </row>
    <row r="609" spans="4:27" s="16" customFormat="1" hidden="1" x14ac:dyDescent="0.2">
      <c r="D609" s="17"/>
      <c r="E609" s="17"/>
      <c r="F609" s="18"/>
      <c r="G609" s="18"/>
      <c r="H609" s="18"/>
      <c r="I609" s="17"/>
      <c r="J609" s="17"/>
      <c r="M609" s="108"/>
      <c r="N609" s="190"/>
      <c r="O609" s="190"/>
      <c r="P609" s="191"/>
      <c r="Q609" s="192"/>
      <c r="R609" s="191"/>
      <c r="S609" s="191"/>
      <c r="T609" s="108"/>
      <c r="U609" s="108"/>
      <c r="V609" s="108"/>
      <c r="W609" s="108"/>
      <c r="X609" s="108"/>
      <c r="Y609" s="108"/>
      <c r="Z609" s="108"/>
      <c r="AA609" s="108"/>
    </row>
    <row r="610" spans="4:27" s="16" customFormat="1" hidden="1" x14ac:dyDescent="0.2">
      <c r="D610" s="17"/>
      <c r="E610" s="17"/>
      <c r="F610" s="18"/>
      <c r="G610" s="18"/>
      <c r="H610" s="18"/>
      <c r="I610" s="17"/>
      <c r="J610" s="17"/>
      <c r="M610" s="108"/>
      <c r="N610" s="190"/>
      <c r="O610" s="190"/>
      <c r="P610" s="191"/>
      <c r="Q610" s="192"/>
      <c r="R610" s="191"/>
      <c r="S610" s="191"/>
      <c r="T610" s="108"/>
      <c r="U610" s="108"/>
      <c r="V610" s="108"/>
      <c r="W610" s="108"/>
      <c r="X610" s="108"/>
      <c r="Y610" s="108"/>
      <c r="Z610" s="108"/>
      <c r="AA610" s="108"/>
    </row>
    <row r="611" spans="4:27" s="16" customFormat="1" hidden="1" x14ac:dyDescent="0.2">
      <c r="D611" s="17"/>
      <c r="E611" s="17"/>
      <c r="F611" s="18"/>
      <c r="G611" s="18"/>
      <c r="H611" s="18"/>
      <c r="I611" s="17"/>
      <c r="J611" s="17"/>
      <c r="M611" s="108"/>
      <c r="N611" s="190"/>
      <c r="O611" s="190"/>
      <c r="P611" s="191"/>
      <c r="Q611" s="192"/>
      <c r="R611" s="191"/>
      <c r="S611" s="191"/>
      <c r="T611" s="108"/>
      <c r="U611" s="108"/>
      <c r="V611" s="108"/>
      <c r="W611" s="108"/>
      <c r="X611" s="108"/>
      <c r="Y611" s="108"/>
      <c r="Z611" s="108"/>
      <c r="AA611" s="108"/>
    </row>
    <row r="612" spans="4:27" s="16" customFormat="1" hidden="1" x14ac:dyDescent="0.2">
      <c r="D612" s="17"/>
      <c r="E612" s="17"/>
      <c r="F612" s="18"/>
      <c r="G612" s="18"/>
      <c r="H612" s="18"/>
      <c r="I612" s="17"/>
      <c r="J612" s="17"/>
      <c r="M612" s="108"/>
      <c r="N612" s="190"/>
      <c r="O612" s="190"/>
      <c r="P612" s="191"/>
      <c r="Q612" s="192"/>
      <c r="R612" s="191"/>
      <c r="S612" s="191"/>
      <c r="T612" s="108"/>
      <c r="U612" s="108"/>
      <c r="V612" s="108"/>
      <c r="W612" s="108"/>
      <c r="X612" s="108"/>
      <c r="Y612" s="108"/>
      <c r="Z612" s="108"/>
      <c r="AA612" s="108"/>
    </row>
    <row r="613" spans="4:27" s="16" customFormat="1" hidden="1" x14ac:dyDescent="0.2">
      <c r="D613" s="17"/>
      <c r="E613" s="17"/>
      <c r="F613" s="18"/>
      <c r="G613" s="18"/>
      <c r="H613" s="18"/>
      <c r="I613" s="17"/>
      <c r="J613" s="17"/>
      <c r="M613" s="108"/>
      <c r="N613" s="190"/>
      <c r="O613" s="190"/>
      <c r="P613" s="191"/>
      <c r="Q613" s="192"/>
      <c r="R613" s="191"/>
      <c r="S613" s="191"/>
      <c r="T613" s="108"/>
      <c r="U613" s="108"/>
      <c r="V613" s="108"/>
      <c r="W613" s="108"/>
      <c r="X613" s="108"/>
      <c r="Y613" s="108"/>
      <c r="Z613" s="108"/>
      <c r="AA613" s="108"/>
    </row>
    <row r="614" spans="4:27" s="16" customFormat="1" hidden="1" x14ac:dyDescent="0.2">
      <c r="D614" s="17"/>
      <c r="E614" s="17"/>
      <c r="F614" s="18"/>
      <c r="G614" s="18"/>
      <c r="H614" s="18"/>
      <c r="I614" s="17"/>
      <c r="J614" s="17"/>
      <c r="M614" s="108"/>
      <c r="N614" s="190"/>
      <c r="O614" s="190"/>
      <c r="P614" s="191"/>
      <c r="Q614" s="192"/>
      <c r="R614" s="191"/>
      <c r="S614" s="191"/>
      <c r="T614" s="108"/>
      <c r="U614" s="108"/>
      <c r="V614" s="108"/>
      <c r="W614" s="108"/>
      <c r="X614" s="108"/>
      <c r="Y614" s="108"/>
      <c r="Z614" s="108"/>
      <c r="AA614" s="108"/>
    </row>
    <row r="615" spans="4:27" s="16" customFormat="1" hidden="1" x14ac:dyDescent="0.2">
      <c r="D615" s="17"/>
      <c r="E615" s="17"/>
      <c r="F615" s="18"/>
      <c r="G615" s="18"/>
      <c r="H615" s="18"/>
      <c r="I615" s="17"/>
      <c r="J615" s="17"/>
      <c r="M615" s="108"/>
      <c r="N615" s="190"/>
      <c r="O615" s="190"/>
      <c r="P615" s="191"/>
      <c r="Q615" s="192"/>
      <c r="R615" s="191"/>
      <c r="S615" s="191"/>
      <c r="T615" s="108"/>
      <c r="U615" s="108"/>
      <c r="V615" s="108"/>
      <c r="W615" s="108"/>
      <c r="X615" s="108"/>
      <c r="Y615" s="108"/>
      <c r="Z615" s="108"/>
      <c r="AA615" s="108"/>
    </row>
    <row r="616" spans="4:27" s="16" customFormat="1" hidden="1" x14ac:dyDescent="0.2">
      <c r="D616" s="17"/>
      <c r="E616" s="17"/>
      <c r="F616" s="18"/>
      <c r="G616" s="18"/>
      <c r="H616" s="18"/>
      <c r="I616" s="17"/>
      <c r="J616" s="17"/>
      <c r="M616" s="108"/>
      <c r="N616" s="190"/>
      <c r="O616" s="190"/>
      <c r="P616" s="191"/>
      <c r="Q616" s="192"/>
      <c r="R616" s="191"/>
      <c r="S616" s="191"/>
      <c r="T616" s="108"/>
      <c r="U616" s="108"/>
      <c r="V616" s="108"/>
      <c r="W616" s="108"/>
      <c r="X616" s="108"/>
      <c r="Y616" s="108"/>
      <c r="Z616" s="108"/>
      <c r="AA616" s="108"/>
    </row>
    <row r="617" spans="4:27" s="16" customFormat="1" hidden="1" x14ac:dyDescent="0.2">
      <c r="D617" s="17"/>
      <c r="E617" s="17"/>
      <c r="F617" s="18"/>
      <c r="G617" s="18"/>
      <c r="H617" s="18"/>
      <c r="I617" s="17"/>
      <c r="J617" s="17"/>
      <c r="M617" s="108"/>
      <c r="N617" s="190"/>
      <c r="O617" s="190"/>
      <c r="P617" s="191"/>
      <c r="Q617" s="192"/>
      <c r="R617" s="191"/>
      <c r="S617" s="191"/>
      <c r="T617" s="108"/>
      <c r="U617" s="108"/>
      <c r="V617" s="108"/>
      <c r="W617" s="108"/>
      <c r="X617" s="108"/>
      <c r="Y617" s="108"/>
      <c r="Z617" s="108"/>
      <c r="AA617" s="108"/>
    </row>
    <row r="618" spans="4:27" s="16" customFormat="1" hidden="1" x14ac:dyDescent="0.2">
      <c r="D618" s="17"/>
      <c r="E618" s="17"/>
      <c r="F618" s="18"/>
      <c r="G618" s="18"/>
      <c r="H618" s="18"/>
      <c r="I618" s="17"/>
      <c r="J618" s="17"/>
      <c r="M618" s="108"/>
      <c r="N618" s="190"/>
      <c r="O618" s="190"/>
      <c r="P618" s="191"/>
      <c r="Q618" s="192"/>
      <c r="R618" s="191"/>
      <c r="S618" s="191"/>
      <c r="T618" s="108"/>
      <c r="U618" s="108"/>
      <c r="V618" s="108"/>
      <c r="W618" s="108"/>
      <c r="X618" s="108"/>
      <c r="Y618" s="108"/>
      <c r="Z618" s="108"/>
      <c r="AA618" s="108"/>
    </row>
    <row r="619" spans="4:27" s="16" customFormat="1" hidden="1" x14ac:dyDescent="0.2">
      <c r="D619" s="17"/>
      <c r="E619" s="17"/>
      <c r="F619" s="18"/>
      <c r="G619" s="18"/>
      <c r="H619" s="18"/>
      <c r="I619" s="17"/>
      <c r="J619" s="17"/>
      <c r="M619" s="108"/>
      <c r="N619" s="190"/>
      <c r="O619" s="190"/>
      <c r="P619" s="191"/>
      <c r="Q619" s="192"/>
      <c r="R619" s="191"/>
      <c r="S619" s="191"/>
      <c r="T619" s="108"/>
      <c r="U619" s="108"/>
      <c r="V619" s="108"/>
      <c r="W619" s="108"/>
      <c r="X619" s="108"/>
      <c r="Y619" s="108"/>
      <c r="Z619" s="108"/>
      <c r="AA619" s="108"/>
    </row>
    <row r="620" spans="4:27" s="16" customFormat="1" hidden="1" x14ac:dyDescent="0.2">
      <c r="D620" s="17"/>
      <c r="E620" s="17"/>
      <c r="F620" s="18"/>
      <c r="G620" s="18"/>
      <c r="H620" s="18"/>
      <c r="I620" s="17"/>
      <c r="J620" s="17"/>
      <c r="M620" s="108"/>
      <c r="N620" s="190"/>
      <c r="O620" s="190"/>
      <c r="P620" s="191"/>
      <c r="Q620" s="192"/>
      <c r="R620" s="191"/>
      <c r="S620" s="191"/>
      <c r="T620" s="108"/>
      <c r="U620" s="108"/>
      <c r="V620" s="108"/>
      <c r="W620" s="108"/>
      <c r="X620" s="108"/>
      <c r="Y620" s="108"/>
      <c r="Z620" s="108"/>
      <c r="AA620" s="108"/>
    </row>
    <row r="621" spans="4:27" s="16" customFormat="1" hidden="1" x14ac:dyDescent="0.2">
      <c r="D621" s="17"/>
      <c r="E621" s="17"/>
      <c r="F621" s="18"/>
      <c r="G621" s="18"/>
      <c r="H621" s="18"/>
      <c r="I621" s="17"/>
      <c r="J621" s="17"/>
      <c r="M621" s="108"/>
      <c r="N621" s="190"/>
      <c r="O621" s="190"/>
      <c r="P621" s="191"/>
      <c r="Q621" s="192"/>
      <c r="R621" s="191"/>
      <c r="S621" s="191"/>
      <c r="T621" s="108"/>
      <c r="U621" s="108"/>
      <c r="V621" s="108"/>
      <c r="W621" s="108"/>
      <c r="X621" s="108"/>
      <c r="Y621" s="108"/>
      <c r="Z621" s="108"/>
      <c r="AA621" s="108"/>
    </row>
    <row r="622" spans="4:27" s="16" customFormat="1" hidden="1" x14ac:dyDescent="0.2">
      <c r="D622" s="17"/>
      <c r="E622" s="17"/>
      <c r="F622" s="18"/>
      <c r="G622" s="18"/>
      <c r="H622" s="18"/>
      <c r="I622" s="17"/>
      <c r="J622" s="17"/>
      <c r="M622" s="108"/>
      <c r="N622" s="190"/>
      <c r="O622" s="190"/>
      <c r="P622" s="191"/>
      <c r="Q622" s="192"/>
      <c r="R622" s="191"/>
      <c r="S622" s="191"/>
      <c r="T622" s="108"/>
      <c r="U622" s="108"/>
      <c r="V622" s="108"/>
      <c r="W622" s="108"/>
      <c r="X622" s="108"/>
      <c r="Y622" s="108"/>
      <c r="Z622" s="108"/>
      <c r="AA622" s="108"/>
    </row>
    <row r="623" spans="4:27" s="16" customFormat="1" hidden="1" x14ac:dyDescent="0.2">
      <c r="D623" s="17"/>
      <c r="E623" s="17"/>
      <c r="F623" s="18"/>
      <c r="G623" s="18"/>
      <c r="H623" s="18"/>
      <c r="I623" s="17"/>
      <c r="J623" s="17"/>
      <c r="M623" s="108"/>
      <c r="N623" s="190"/>
      <c r="O623" s="190"/>
      <c r="P623" s="191"/>
      <c r="Q623" s="192"/>
      <c r="R623" s="191"/>
      <c r="S623" s="191"/>
      <c r="T623" s="108"/>
      <c r="U623" s="108"/>
      <c r="V623" s="108"/>
      <c r="W623" s="108"/>
      <c r="X623" s="108"/>
      <c r="Y623" s="108"/>
      <c r="Z623" s="108"/>
      <c r="AA623" s="108"/>
    </row>
    <row r="624" spans="4:27" s="16" customFormat="1" hidden="1" x14ac:dyDescent="0.2">
      <c r="D624" s="17"/>
      <c r="E624" s="17"/>
      <c r="F624" s="18"/>
      <c r="G624" s="18"/>
      <c r="H624" s="18"/>
      <c r="I624" s="17"/>
      <c r="J624" s="17"/>
      <c r="M624" s="108"/>
      <c r="N624" s="190"/>
      <c r="O624" s="190"/>
      <c r="P624" s="191"/>
      <c r="Q624" s="192"/>
      <c r="R624" s="191"/>
      <c r="S624" s="191"/>
      <c r="T624" s="108"/>
      <c r="U624" s="108"/>
      <c r="V624" s="108"/>
      <c r="W624" s="108"/>
      <c r="X624" s="108"/>
      <c r="Y624" s="108"/>
      <c r="Z624" s="108"/>
      <c r="AA624" s="108"/>
    </row>
    <row r="625" spans="4:27" s="16" customFormat="1" hidden="1" x14ac:dyDescent="0.2">
      <c r="D625" s="17"/>
      <c r="E625" s="17"/>
      <c r="F625" s="18"/>
      <c r="G625" s="18"/>
      <c r="H625" s="18"/>
      <c r="I625" s="17"/>
      <c r="J625" s="17"/>
      <c r="M625" s="108"/>
      <c r="N625" s="190"/>
      <c r="O625" s="190"/>
      <c r="P625" s="191"/>
      <c r="Q625" s="192"/>
      <c r="R625" s="191"/>
      <c r="S625" s="191"/>
      <c r="T625" s="108"/>
      <c r="U625" s="108"/>
      <c r="V625" s="108"/>
      <c r="W625" s="108"/>
      <c r="X625" s="108"/>
      <c r="Y625" s="108"/>
      <c r="Z625" s="108"/>
      <c r="AA625" s="108"/>
    </row>
    <row r="626" spans="4:27" s="16" customFormat="1" hidden="1" x14ac:dyDescent="0.2">
      <c r="D626" s="17"/>
      <c r="E626" s="17"/>
      <c r="F626" s="18"/>
      <c r="G626" s="18"/>
      <c r="H626" s="18"/>
      <c r="I626" s="17"/>
      <c r="J626" s="17"/>
      <c r="M626" s="108"/>
      <c r="N626" s="190"/>
      <c r="O626" s="190"/>
      <c r="P626" s="191"/>
      <c r="Q626" s="192"/>
      <c r="R626" s="191"/>
      <c r="S626" s="191"/>
      <c r="T626" s="108"/>
      <c r="U626" s="108"/>
      <c r="V626" s="108"/>
      <c r="W626" s="108"/>
      <c r="X626" s="108"/>
      <c r="Y626" s="108"/>
      <c r="Z626" s="108"/>
      <c r="AA626" s="108"/>
    </row>
    <row r="627" spans="4:27" s="16" customFormat="1" hidden="1" x14ac:dyDescent="0.2">
      <c r="D627" s="17"/>
      <c r="E627" s="17"/>
      <c r="F627" s="18"/>
      <c r="G627" s="18"/>
      <c r="H627" s="18"/>
      <c r="I627" s="17"/>
      <c r="J627" s="17"/>
      <c r="M627" s="108"/>
      <c r="N627" s="190"/>
      <c r="O627" s="190"/>
      <c r="P627" s="191"/>
      <c r="Q627" s="192"/>
      <c r="R627" s="191"/>
      <c r="S627" s="191"/>
      <c r="T627" s="108"/>
      <c r="U627" s="108"/>
      <c r="V627" s="108"/>
      <c r="W627" s="108"/>
      <c r="X627" s="108"/>
      <c r="Y627" s="108"/>
      <c r="Z627" s="108"/>
      <c r="AA627" s="108"/>
    </row>
    <row r="628" spans="4:27" s="16" customFormat="1" hidden="1" x14ac:dyDescent="0.2">
      <c r="D628" s="17"/>
      <c r="E628" s="17"/>
      <c r="F628" s="18"/>
      <c r="G628" s="18"/>
      <c r="H628" s="18"/>
      <c r="I628" s="17"/>
      <c r="J628" s="17"/>
      <c r="M628" s="108"/>
      <c r="N628" s="190"/>
      <c r="O628" s="190"/>
      <c r="P628" s="191"/>
      <c r="Q628" s="192"/>
      <c r="R628" s="191"/>
      <c r="S628" s="191"/>
      <c r="T628" s="108"/>
      <c r="U628" s="108"/>
      <c r="V628" s="108"/>
      <c r="W628" s="108"/>
      <c r="X628" s="108"/>
      <c r="Y628" s="108"/>
      <c r="Z628" s="108"/>
      <c r="AA628" s="108"/>
    </row>
    <row r="629" spans="4:27" s="16" customFormat="1" hidden="1" x14ac:dyDescent="0.2">
      <c r="D629" s="17"/>
      <c r="E629" s="17"/>
      <c r="F629" s="18"/>
      <c r="G629" s="18"/>
      <c r="H629" s="18"/>
      <c r="I629" s="17"/>
      <c r="J629" s="17"/>
      <c r="M629" s="108"/>
      <c r="N629" s="190"/>
      <c r="O629" s="190"/>
      <c r="P629" s="191"/>
      <c r="Q629" s="192"/>
      <c r="R629" s="191"/>
      <c r="S629" s="191"/>
      <c r="T629" s="108"/>
      <c r="U629" s="108"/>
      <c r="V629" s="108"/>
      <c r="W629" s="108"/>
      <c r="X629" s="108"/>
      <c r="Y629" s="108"/>
      <c r="Z629" s="108"/>
      <c r="AA629" s="108"/>
    </row>
    <row r="630" spans="4:27" s="16" customFormat="1" hidden="1" x14ac:dyDescent="0.2">
      <c r="D630" s="17"/>
      <c r="E630" s="17"/>
      <c r="F630" s="18"/>
      <c r="G630" s="18"/>
      <c r="H630" s="18"/>
      <c r="I630" s="17"/>
      <c r="J630" s="17"/>
      <c r="M630" s="108"/>
      <c r="N630" s="190"/>
      <c r="O630" s="190"/>
      <c r="P630" s="191"/>
      <c r="Q630" s="192"/>
      <c r="R630" s="191"/>
      <c r="S630" s="191"/>
      <c r="T630" s="108"/>
      <c r="U630" s="108"/>
      <c r="V630" s="108"/>
      <c r="W630" s="108"/>
      <c r="X630" s="108"/>
      <c r="Y630" s="108"/>
      <c r="Z630" s="108"/>
      <c r="AA630" s="108"/>
    </row>
    <row r="631" spans="4:27" s="16" customFormat="1" hidden="1" x14ac:dyDescent="0.2">
      <c r="D631" s="17"/>
      <c r="E631" s="17"/>
      <c r="F631" s="18"/>
      <c r="G631" s="18"/>
      <c r="H631" s="18"/>
      <c r="I631" s="17"/>
      <c r="J631" s="17"/>
      <c r="M631" s="108"/>
      <c r="N631" s="190"/>
      <c r="O631" s="190"/>
      <c r="P631" s="191"/>
      <c r="Q631" s="192"/>
      <c r="R631" s="191"/>
      <c r="S631" s="191"/>
      <c r="T631" s="108"/>
      <c r="U631" s="108"/>
      <c r="V631" s="108"/>
      <c r="W631" s="108"/>
      <c r="X631" s="108"/>
      <c r="Y631" s="108"/>
      <c r="Z631" s="108"/>
      <c r="AA631" s="108"/>
    </row>
    <row r="632" spans="4:27" s="16" customFormat="1" hidden="1" x14ac:dyDescent="0.2">
      <c r="D632" s="17"/>
      <c r="E632" s="17"/>
      <c r="F632" s="18"/>
      <c r="G632" s="18"/>
      <c r="H632" s="18"/>
      <c r="I632" s="17"/>
      <c r="J632" s="17"/>
      <c r="M632" s="108"/>
      <c r="N632" s="190"/>
      <c r="O632" s="190"/>
      <c r="P632" s="191"/>
      <c r="Q632" s="192"/>
      <c r="R632" s="191"/>
      <c r="S632" s="191"/>
      <c r="T632" s="108"/>
      <c r="U632" s="108"/>
      <c r="V632" s="108"/>
      <c r="W632" s="108"/>
      <c r="X632" s="108"/>
      <c r="Y632" s="108"/>
      <c r="Z632" s="108"/>
      <c r="AA632" s="108"/>
    </row>
    <row r="633" spans="4:27" s="16" customFormat="1" hidden="1" x14ac:dyDescent="0.2">
      <c r="D633" s="17"/>
      <c r="E633" s="17"/>
      <c r="F633" s="18"/>
      <c r="G633" s="18"/>
      <c r="H633" s="18"/>
      <c r="I633" s="17"/>
      <c r="J633" s="17"/>
      <c r="M633" s="108"/>
      <c r="N633" s="190"/>
      <c r="O633" s="190"/>
      <c r="P633" s="191"/>
      <c r="Q633" s="192"/>
      <c r="R633" s="191"/>
      <c r="S633" s="191"/>
      <c r="T633" s="108"/>
      <c r="U633" s="108"/>
      <c r="V633" s="108"/>
      <c r="W633" s="108"/>
      <c r="X633" s="108"/>
      <c r="Y633" s="108"/>
      <c r="Z633" s="108"/>
      <c r="AA633" s="108"/>
    </row>
    <row r="634" spans="4:27" s="16" customFormat="1" hidden="1" x14ac:dyDescent="0.2">
      <c r="D634" s="17"/>
      <c r="E634" s="17"/>
      <c r="F634" s="18"/>
      <c r="G634" s="18"/>
      <c r="H634" s="18"/>
      <c r="I634" s="17"/>
      <c r="J634" s="17"/>
      <c r="M634" s="108"/>
      <c r="N634" s="190"/>
      <c r="O634" s="190"/>
      <c r="P634" s="191"/>
      <c r="Q634" s="192"/>
      <c r="R634" s="191"/>
      <c r="S634" s="191"/>
      <c r="T634" s="108"/>
      <c r="U634" s="108"/>
      <c r="V634" s="108"/>
      <c r="W634" s="108"/>
      <c r="X634" s="108"/>
      <c r="Y634" s="108"/>
      <c r="Z634" s="108"/>
      <c r="AA634" s="108"/>
    </row>
    <row r="635" spans="4:27" s="16" customFormat="1" hidden="1" x14ac:dyDescent="0.2">
      <c r="D635" s="17"/>
      <c r="E635" s="17"/>
      <c r="F635" s="18"/>
      <c r="G635" s="18"/>
      <c r="H635" s="18"/>
      <c r="I635" s="17"/>
      <c r="J635" s="17"/>
      <c r="M635" s="108"/>
      <c r="N635" s="190"/>
      <c r="O635" s="190"/>
      <c r="P635" s="191"/>
      <c r="Q635" s="192"/>
      <c r="R635" s="191"/>
      <c r="S635" s="191"/>
      <c r="T635" s="108"/>
      <c r="U635" s="108"/>
      <c r="V635" s="108"/>
      <c r="W635" s="108"/>
      <c r="X635" s="108"/>
      <c r="Y635" s="108"/>
      <c r="Z635" s="108"/>
      <c r="AA635" s="108"/>
    </row>
    <row r="636" spans="4:27" s="16" customFormat="1" hidden="1" x14ac:dyDescent="0.2">
      <c r="D636" s="17"/>
      <c r="E636" s="17"/>
      <c r="F636" s="18"/>
      <c r="G636" s="18"/>
      <c r="H636" s="18"/>
      <c r="I636" s="17"/>
      <c r="J636" s="17"/>
      <c r="M636" s="108"/>
      <c r="N636" s="190"/>
      <c r="O636" s="190"/>
      <c r="P636" s="191"/>
      <c r="Q636" s="192"/>
      <c r="R636" s="191"/>
      <c r="S636" s="191"/>
      <c r="T636" s="108"/>
      <c r="U636" s="108"/>
      <c r="V636" s="108"/>
      <c r="W636" s="108"/>
      <c r="X636" s="108"/>
      <c r="Y636" s="108"/>
      <c r="Z636" s="108"/>
      <c r="AA636" s="108"/>
    </row>
    <row r="637" spans="4:27" s="16" customFormat="1" hidden="1" x14ac:dyDescent="0.2">
      <c r="D637" s="17"/>
      <c r="E637" s="17"/>
      <c r="F637" s="18"/>
      <c r="G637" s="18"/>
      <c r="H637" s="18"/>
      <c r="I637" s="17"/>
      <c r="J637" s="17"/>
      <c r="M637" s="108"/>
      <c r="N637" s="190"/>
      <c r="O637" s="190"/>
      <c r="P637" s="191"/>
      <c r="Q637" s="192"/>
      <c r="R637" s="191"/>
      <c r="S637" s="191"/>
      <c r="T637" s="108"/>
      <c r="U637" s="108"/>
      <c r="V637" s="108"/>
      <c r="W637" s="108"/>
      <c r="X637" s="108"/>
      <c r="Y637" s="108"/>
      <c r="Z637" s="108"/>
      <c r="AA637" s="108"/>
    </row>
    <row r="638" spans="4:27" s="16" customFormat="1" hidden="1" x14ac:dyDescent="0.2">
      <c r="D638" s="17"/>
      <c r="E638" s="17"/>
      <c r="F638" s="18"/>
      <c r="G638" s="18"/>
      <c r="H638" s="18"/>
      <c r="I638" s="17"/>
      <c r="J638" s="17"/>
      <c r="M638" s="108"/>
      <c r="N638" s="190"/>
      <c r="O638" s="190"/>
      <c r="P638" s="191"/>
      <c r="Q638" s="192"/>
      <c r="R638" s="191"/>
      <c r="S638" s="191"/>
      <c r="T638" s="108"/>
      <c r="U638" s="108"/>
      <c r="V638" s="108"/>
      <c r="W638" s="108"/>
      <c r="X638" s="108"/>
      <c r="Y638" s="108"/>
      <c r="Z638" s="108"/>
      <c r="AA638" s="108"/>
    </row>
    <row r="639" spans="4:27" s="16" customFormat="1" hidden="1" x14ac:dyDescent="0.2">
      <c r="D639" s="17"/>
      <c r="E639" s="17"/>
      <c r="F639" s="18"/>
      <c r="G639" s="18"/>
      <c r="H639" s="18"/>
      <c r="I639" s="17"/>
      <c r="J639" s="17"/>
      <c r="M639" s="108"/>
      <c r="N639" s="190"/>
      <c r="O639" s="190"/>
      <c r="P639" s="191"/>
      <c r="Q639" s="192"/>
      <c r="R639" s="191"/>
      <c r="S639" s="191"/>
      <c r="T639" s="108"/>
      <c r="U639" s="108"/>
      <c r="V639" s="108"/>
      <c r="W639" s="108"/>
      <c r="X639" s="108"/>
      <c r="Y639" s="108"/>
      <c r="Z639" s="108"/>
      <c r="AA639" s="108"/>
    </row>
    <row r="640" spans="4:27" s="16" customFormat="1" hidden="1" x14ac:dyDescent="0.2">
      <c r="D640" s="17"/>
      <c r="E640" s="17"/>
      <c r="F640" s="18"/>
      <c r="G640" s="18"/>
      <c r="H640" s="18"/>
      <c r="I640" s="17"/>
      <c r="J640" s="17"/>
      <c r="M640" s="108"/>
      <c r="N640" s="190"/>
      <c r="O640" s="190"/>
      <c r="P640" s="191"/>
      <c r="Q640" s="192"/>
      <c r="R640" s="191"/>
      <c r="S640" s="191"/>
      <c r="T640" s="108"/>
      <c r="U640" s="108"/>
      <c r="V640" s="108"/>
      <c r="W640" s="108"/>
      <c r="X640" s="108"/>
      <c r="Y640" s="108"/>
      <c r="Z640" s="108"/>
      <c r="AA640" s="108"/>
    </row>
    <row r="641" spans="4:27" s="16" customFormat="1" hidden="1" x14ac:dyDescent="0.2">
      <c r="D641" s="17"/>
      <c r="E641" s="17"/>
      <c r="F641" s="18"/>
      <c r="G641" s="18"/>
      <c r="H641" s="18"/>
      <c r="I641" s="17"/>
      <c r="J641" s="17"/>
      <c r="M641" s="108"/>
      <c r="N641" s="190"/>
      <c r="O641" s="190"/>
      <c r="P641" s="191"/>
      <c r="Q641" s="192"/>
      <c r="R641" s="191"/>
      <c r="S641" s="191"/>
      <c r="T641" s="108"/>
      <c r="U641" s="108"/>
      <c r="V641" s="108"/>
      <c r="W641" s="108"/>
      <c r="X641" s="108"/>
      <c r="Y641" s="108"/>
      <c r="Z641" s="108"/>
      <c r="AA641" s="108"/>
    </row>
    <row r="642" spans="4:27" s="16" customFormat="1" hidden="1" x14ac:dyDescent="0.2">
      <c r="D642" s="17"/>
      <c r="E642" s="17"/>
      <c r="F642" s="18"/>
      <c r="G642" s="18"/>
      <c r="H642" s="18"/>
      <c r="I642" s="17"/>
      <c r="J642" s="17"/>
      <c r="M642" s="108"/>
      <c r="N642" s="190"/>
      <c r="O642" s="190"/>
      <c r="P642" s="191"/>
      <c r="Q642" s="192"/>
      <c r="R642" s="191"/>
      <c r="S642" s="191"/>
      <c r="T642" s="108"/>
      <c r="U642" s="108"/>
      <c r="V642" s="108"/>
      <c r="W642" s="108"/>
      <c r="X642" s="108"/>
      <c r="Y642" s="108"/>
      <c r="Z642" s="108"/>
      <c r="AA642" s="108"/>
    </row>
    <row r="643" spans="4:27" s="16" customFormat="1" hidden="1" x14ac:dyDescent="0.2">
      <c r="D643" s="17"/>
      <c r="E643" s="17"/>
      <c r="F643" s="18"/>
      <c r="G643" s="18"/>
      <c r="H643" s="18"/>
      <c r="I643" s="17"/>
      <c r="J643" s="17"/>
      <c r="M643" s="108"/>
      <c r="N643" s="190"/>
      <c r="O643" s="190"/>
      <c r="P643" s="191"/>
      <c r="Q643" s="192"/>
      <c r="R643" s="191"/>
      <c r="S643" s="191"/>
      <c r="T643" s="108"/>
      <c r="U643" s="108"/>
      <c r="V643" s="108"/>
      <c r="W643" s="108"/>
      <c r="X643" s="108"/>
      <c r="Y643" s="108"/>
      <c r="Z643" s="108"/>
      <c r="AA643" s="108"/>
    </row>
    <row r="644" spans="4:27" s="16" customFormat="1" hidden="1" x14ac:dyDescent="0.2">
      <c r="D644" s="17"/>
      <c r="E644" s="17"/>
      <c r="F644" s="18"/>
      <c r="G644" s="18"/>
      <c r="H644" s="18"/>
      <c r="I644" s="17"/>
      <c r="J644" s="17"/>
      <c r="M644" s="108"/>
      <c r="N644" s="190"/>
      <c r="O644" s="190"/>
      <c r="P644" s="191"/>
      <c r="Q644" s="192"/>
      <c r="R644" s="191"/>
      <c r="S644" s="191"/>
      <c r="T644" s="108"/>
      <c r="U644" s="108"/>
      <c r="V644" s="108"/>
      <c r="W644" s="108"/>
      <c r="X644" s="108"/>
      <c r="Y644" s="108"/>
      <c r="Z644" s="108"/>
      <c r="AA644" s="108"/>
    </row>
    <row r="645" spans="4:27" s="16" customFormat="1" hidden="1" x14ac:dyDescent="0.2">
      <c r="D645" s="17"/>
      <c r="E645" s="17"/>
      <c r="F645" s="18"/>
      <c r="G645" s="18"/>
      <c r="H645" s="18"/>
      <c r="I645" s="17"/>
      <c r="J645" s="17"/>
      <c r="M645" s="108"/>
      <c r="N645" s="190"/>
      <c r="O645" s="190"/>
      <c r="P645" s="191"/>
      <c r="Q645" s="192"/>
      <c r="R645" s="191"/>
      <c r="S645" s="191"/>
      <c r="T645" s="108"/>
      <c r="U645" s="108"/>
      <c r="V645" s="108"/>
      <c r="W645" s="108"/>
      <c r="X645" s="108"/>
      <c r="Y645" s="108"/>
      <c r="Z645" s="108"/>
      <c r="AA645" s="108"/>
    </row>
    <row r="646" spans="4:27" s="16" customFormat="1" hidden="1" x14ac:dyDescent="0.2">
      <c r="D646" s="17"/>
      <c r="E646" s="17"/>
      <c r="F646" s="18"/>
      <c r="G646" s="18"/>
      <c r="H646" s="18"/>
      <c r="I646" s="17"/>
      <c r="J646" s="17"/>
      <c r="M646" s="108"/>
      <c r="N646" s="190"/>
      <c r="O646" s="190"/>
      <c r="P646" s="191"/>
      <c r="Q646" s="192"/>
      <c r="R646" s="191"/>
      <c r="S646" s="191"/>
      <c r="T646" s="108"/>
      <c r="U646" s="108"/>
      <c r="V646" s="108"/>
      <c r="W646" s="108"/>
      <c r="X646" s="108"/>
      <c r="Y646" s="108"/>
      <c r="Z646" s="108"/>
      <c r="AA646" s="108"/>
    </row>
    <row r="647" spans="4:27" s="16" customFormat="1" hidden="1" x14ac:dyDescent="0.2">
      <c r="D647" s="17"/>
      <c r="E647" s="17"/>
      <c r="F647" s="18"/>
      <c r="G647" s="18"/>
      <c r="H647" s="18"/>
      <c r="I647" s="17"/>
      <c r="J647" s="17"/>
      <c r="M647" s="108"/>
      <c r="N647" s="190"/>
      <c r="O647" s="190"/>
      <c r="P647" s="191"/>
      <c r="Q647" s="192"/>
      <c r="R647" s="191"/>
      <c r="S647" s="191"/>
      <c r="T647" s="108"/>
      <c r="U647" s="108"/>
      <c r="V647" s="108"/>
      <c r="W647" s="108"/>
      <c r="X647" s="108"/>
      <c r="Y647" s="108"/>
      <c r="Z647" s="108"/>
      <c r="AA647" s="108"/>
    </row>
    <row r="648" spans="4:27" s="16" customFormat="1" hidden="1" x14ac:dyDescent="0.2">
      <c r="D648" s="17"/>
      <c r="E648" s="17"/>
      <c r="F648" s="18"/>
      <c r="G648" s="18"/>
      <c r="H648" s="18"/>
      <c r="I648" s="17"/>
      <c r="J648" s="17"/>
      <c r="M648" s="108"/>
      <c r="N648" s="190"/>
      <c r="O648" s="190"/>
      <c r="P648" s="191"/>
      <c r="Q648" s="192"/>
      <c r="R648" s="191"/>
      <c r="S648" s="191"/>
      <c r="T648" s="108"/>
      <c r="U648" s="108"/>
      <c r="V648" s="108"/>
      <c r="W648" s="108"/>
      <c r="X648" s="108"/>
      <c r="Y648" s="108"/>
      <c r="Z648" s="108"/>
      <c r="AA648" s="108"/>
    </row>
    <row r="649" spans="4:27" s="16" customFormat="1" hidden="1" x14ac:dyDescent="0.2">
      <c r="D649" s="17"/>
      <c r="E649" s="17"/>
      <c r="F649" s="18"/>
      <c r="G649" s="18"/>
      <c r="H649" s="18"/>
      <c r="I649" s="17"/>
      <c r="J649" s="17"/>
      <c r="M649" s="108"/>
      <c r="N649" s="190"/>
      <c r="O649" s="190"/>
      <c r="P649" s="191"/>
      <c r="Q649" s="192"/>
      <c r="R649" s="191"/>
      <c r="S649" s="191"/>
      <c r="T649" s="108"/>
      <c r="U649" s="108"/>
      <c r="V649" s="108"/>
      <c r="W649" s="108"/>
      <c r="X649" s="108"/>
      <c r="Y649" s="108"/>
      <c r="Z649" s="108"/>
      <c r="AA649" s="108"/>
    </row>
    <row r="650" spans="4:27" s="16" customFormat="1" hidden="1" x14ac:dyDescent="0.2">
      <c r="D650" s="17"/>
      <c r="E650" s="17"/>
      <c r="F650" s="18"/>
      <c r="G650" s="18"/>
      <c r="H650" s="18"/>
      <c r="I650" s="17"/>
      <c r="J650" s="17"/>
      <c r="M650" s="108"/>
      <c r="N650" s="190"/>
      <c r="O650" s="190"/>
      <c r="P650" s="191"/>
      <c r="Q650" s="192"/>
      <c r="R650" s="191"/>
      <c r="S650" s="191"/>
      <c r="T650" s="108"/>
      <c r="U650" s="108"/>
      <c r="V650" s="108"/>
      <c r="W650" s="108"/>
      <c r="X650" s="108"/>
      <c r="Y650" s="108"/>
      <c r="Z650" s="108"/>
      <c r="AA650" s="108"/>
    </row>
    <row r="651" spans="4:27" s="16" customFormat="1" hidden="1" x14ac:dyDescent="0.2">
      <c r="D651" s="17"/>
      <c r="E651" s="17"/>
      <c r="F651" s="18"/>
      <c r="G651" s="18"/>
      <c r="H651" s="18"/>
      <c r="I651" s="17"/>
      <c r="J651" s="17"/>
      <c r="M651" s="108"/>
      <c r="N651" s="190"/>
      <c r="O651" s="190"/>
      <c r="P651" s="191"/>
      <c r="Q651" s="192"/>
      <c r="R651" s="191"/>
      <c r="S651" s="191"/>
      <c r="T651" s="108"/>
      <c r="U651" s="108"/>
      <c r="V651" s="108"/>
      <c r="W651" s="108"/>
      <c r="X651" s="108"/>
      <c r="Y651" s="108"/>
      <c r="Z651" s="108"/>
      <c r="AA651" s="108"/>
    </row>
    <row r="652" spans="4:27" s="16" customFormat="1" hidden="1" x14ac:dyDescent="0.2">
      <c r="D652" s="17"/>
      <c r="E652" s="17"/>
      <c r="F652" s="18"/>
      <c r="G652" s="18"/>
      <c r="H652" s="18"/>
      <c r="I652" s="17"/>
      <c r="J652" s="17"/>
      <c r="M652" s="108"/>
      <c r="N652" s="190"/>
      <c r="O652" s="190"/>
      <c r="P652" s="191"/>
      <c r="Q652" s="192"/>
      <c r="R652" s="191"/>
      <c r="S652" s="191"/>
      <c r="T652" s="108"/>
      <c r="U652" s="108"/>
      <c r="V652" s="108"/>
      <c r="W652" s="108"/>
      <c r="X652" s="108"/>
      <c r="Y652" s="108"/>
      <c r="Z652" s="108"/>
      <c r="AA652" s="108"/>
    </row>
    <row r="653" spans="4:27" s="16" customFormat="1" hidden="1" x14ac:dyDescent="0.2">
      <c r="D653" s="17"/>
      <c r="E653" s="17"/>
      <c r="F653" s="18"/>
      <c r="G653" s="18"/>
      <c r="H653" s="18"/>
      <c r="I653" s="17"/>
      <c r="J653" s="17"/>
      <c r="M653" s="108"/>
      <c r="N653" s="190"/>
      <c r="O653" s="190"/>
      <c r="P653" s="191"/>
      <c r="Q653" s="192"/>
      <c r="R653" s="191"/>
      <c r="S653" s="191"/>
      <c r="T653" s="108"/>
      <c r="U653" s="108"/>
      <c r="V653" s="108"/>
      <c r="W653" s="108"/>
      <c r="X653" s="108"/>
      <c r="Y653" s="108"/>
      <c r="Z653" s="108"/>
      <c r="AA653" s="108"/>
    </row>
    <row r="654" spans="4:27" s="16" customFormat="1" hidden="1" x14ac:dyDescent="0.2">
      <c r="D654" s="17"/>
      <c r="E654" s="17"/>
      <c r="F654" s="18"/>
      <c r="G654" s="18"/>
      <c r="H654" s="18"/>
      <c r="I654" s="17"/>
      <c r="J654" s="17"/>
      <c r="M654" s="108"/>
      <c r="N654" s="190"/>
      <c r="O654" s="190"/>
      <c r="P654" s="191"/>
      <c r="Q654" s="192"/>
      <c r="R654" s="191"/>
      <c r="S654" s="191"/>
      <c r="T654" s="108"/>
      <c r="U654" s="108"/>
      <c r="V654" s="108"/>
      <c r="W654" s="108"/>
      <c r="X654" s="108"/>
      <c r="Y654" s="108"/>
      <c r="Z654" s="108"/>
      <c r="AA654" s="108"/>
    </row>
    <row r="655" spans="4:27" s="16" customFormat="1" hidden="1" x14ac:dyDescent="0.2">
      <c r="D655" s="17"/>
      <c r="E655" s="17"/>
      <c r="F655" s="18"/>
      <c r="G655" s="18"/>
      <c r="H655" s="18"/>
      <c r="I655" s="17"/>
      <c r="J655" s="17"/>
      <c r="M655" s="108"/>
      <c r="N655" s="190"/>
      <c r="O655" s="190"/>
      <c r="P655" s="191"/>
      <c r="Q655" s="192"/>
      <c r="R655" s="191"/>
      <c r="S655" s="191"/>
      <c r="T655" s="108"/>
      <c r="U655" s="108"/>
      <c r="V655" s="108"/>
      <c r="W655" s="108"/>
      <c r="X655" s="108"/>
      <c r="Y655" s="108"/>
      <c r="Z655" s="108"/>
      <c r="AA655" s="108"/>
    </row>
    <row r="656" spans="4:27" s="16" customFormat="1" hidden="1" x14ac:dyDescent="0.2">
      <c r="D656" s="17"/>
      <c r="E656" s="17"/>
      <c r="F656" s="18"/>
      <c r="G656" s="18"/>
      <c r="H656" s="18"/>
      <c r="I656" s="17"/>
      <c r="J656" s="17"/>
      <c r="M656" s="108"/>
      <c r="N656" s="190"/>
      <c r="O656" s="190"/>
      <c r="P656" s="191"/>
      <c r="Q656" s="192"/>
      <c r="R656" s="191"/>
      <c r="S656" s="191"/>
      <c r="T656" s="108"/>
      <c r="U656" s="108"/>
      <c r="V656" s="108"/>
      <c r="W656" s="108"/>
      <c r="X656" s="108"/>
      <c r="Y656" s="108"/>
      <c r="Z656" s="108"/>
      <c r="AA656" s="108"/>
    </row>
    <row r="657" spans="4:27" s="16" customFormat="1" hidden="1" x14ac:dyDescent="0.2">
      <c r="D657" s="17"/>
      <c r="E657" s="17"/>
      <c r="F657" s="18"/>
      <c r="G657" s="18"/>
      <c r="H657" s="18"/>
      <c r="I657" s="17"/>
      <c r="J657" s="17"/>
      <c r="M657" s="108"/>
      <c r="N657" s="190"/>
      <c r="O657" s="190"/>
      <c r="P657" s="191"/>
      <c r="Q657" s="192"/>
      <c r="R657" s="191"/>
      <c r="S657" s="191"/>
      <c r="T657" s="108"/>
      <c r="U657" s="108"/>
      <c r="V657" s="108"/>
      <c r="W657" s="108"/>
      <c r="X657" s="108"/>
      <c r="Y657" s="108"/>
      <c r="Z657" s="108"/>
      <c r="AA657" s="108"/>
    </row>
    <row r="658" spans="4:27" s="16" customFormat="1" hidden="1" x14ac:dyDescent="0.2">
      <c r="D658" s="17"/>
      <c r="E658" s="17"/>
      <c r="F658" s="18"/>
      <c r="G658" s="18"/>
      <c r="H658" s="18"/>
      <c r="I658" s="17"/>
      <c r="J658" s="17"/>
      <c r="M658" s="108"/>
      <c r="N658" s="190"/>
      <c r="O658" s="190"/>
      <c r="P658" s="191"/>
      <c r="Q658" s="192"/>
      <c r="R658" s="191"/>
      <c r="S658" s="191"/>
      <c r="T658" s="108"/>
      <c r="U658" s="108"/>
      <c r="V658" s="108"/>
      <c r="W658" s="108"/>
      <c r="X658" s="108"/>
      <c r="Y658" s="108"/>
      <c r="Z658" s="108"/>
      <c r="AA658" s="108"/>
    </row>
    <row r="659" spans="4:27" s="16" customFormat="1" hidden="1" x14ac:dyDescent="0.2">
      <c r="D659" s="17"/>
      <c r="E659" s="17"/>
      <c r="F659" s="18"/>
      <c r="G659" s="18"/>
      <c r="H659" s="18"/>
      <c r="I659" s="17"/>
      <c r="J659" s="17"/>
      <c r="M659" s="108"/>
      <c r="N659" s="190"/>
      <c r="O659" s="190"/>
      <c r="P659" s="191"/>
      <c r="Q659" s="192"/>
      <c r="R659" s="191"/>
      <c r="S659" s="191"/>
      <c r="T659" s="108"/>
      <c r="U659" s="108"/>
      <c r="V659" s="108"/>
      <c r="W659" s="108"/>
      <c r="X659" s="108"/>
      <c r="Y659" s="108"/>
      <c r="Z659" s="108"/>
      <c r="AA659" s="108"/>
    </row>
    <row r="660" spans="4:27" s="16" customFormat="1" hidden="1" x14ac:dyDescent="0.2">
      <c r="D660" s="17"/>
      <c r="E660" s="17"/>
      <c r="F660" s="18"/>
      <c r="G660" s="18"/>
      <c r="H660" s="18"/>
      <c r="I660" s="17"/>
      <c r="J660" s="17"/>
      <c r="M660" s="108"/>
      <c r="N660" s="190"/>
      <c r="O660" s="190"/>
      <c r="P660" s="191"/>
      <c r="Q660" s="192"/>
      <c r="R660" s="191"/>
      <c r="S660" s="191"/>
      <c r="T660" s="108"/>
      <c r="U660" s="108"/>
      <c r="V660" s="108"/>
      <c r="W660" s="108"/>
      <c r="X660" s="108"/>
      <c r="Y660" s="108"/>
      <c r="Z660" s="108"/>
      <c r="AA660" s="108"/>
    </row>
    <row r="661" spans="4:27" s="16" customFormat="1" hidden="1" x14ac:dyDescent="0.2">
      <c r="D661" s="17"/>
      <c r="E661" s="17"/>
      <c r="F661" s="18"/>
      <c r="G661" s="18"/>
      <c r="H661" s="18"/>
      <c r="I661" s="17"/>
      <c r="J661" s="17"/>
      <c r="M661" s="108"/>
      <c r="N661" s="190"/>
      <c r="O661" s="190"/>
      <c r="P661" s="191"/>
      <c r="Q661" s="192"/>
      <c r="R661" s="191"/>
      <c r="S661" s="191"/>
      <c r="T661" s="108"/>
      <c r="U661" s="108"/>
      <c r="V661" s="108"/>
      <c r="W661" s="108"/>
      <c r="X661" s="108"/>
      <c r="Y661" s="108"/>
      <c r="Z661" s="108"/>
      <c r="AA661" s="108"/>
    </row>
    <row r="662" spans="4:27" s="16" customFormat="1" hidden="1" x14ac:dyDescent="0.2">
      <c r="D662" s="17"/>
      <c r="E662" s="17"/>
      <c r="F662" s="18"/>
      <c r="G662" s="18"/>
      <c r="H662" s="18"/>
      <c r="I662" s="17"/>
      <c r="J662" s="17"/>
      <c r="M662" s="108"/>
      <c r="N662" s="190"/>
      <c r="O662" s="190"/>
      <c r="P662" s="191"/>
      <c r="Q662" s="192"/>
      <c r="R662" s="191"/>
      <c r="S662" s="191"/>
      <c r="T662" s="108"/>
      <c r="U662" s="108"/>
      <c r="V662" s="108"/>
      <c r="W662" s="108"/>
      <c r="X662" s="108"/>
      <c r="Y662" s="108"/>
      <c r="Z662" s="108"/>
      <c r="AA662" s="108"/>
    </row>
    <row r="663" spans="4:27" s="16" customFormat="1" hidden="1" x14ac:dyDescent="0.2">
      <c r="D663" s="17"/>
      <c r="E663" s="17"/>
      <c r="F663" s="18"/>
      <c r="G663" s="18"/>
      <c r="H663" s="18"/>
      <c r="I663" s="17"/>
      <c r="J663" s="17"/>
      <c r="M663" s="108"/>
      <c r="N663" s="190"/>
      <c r="O663" s="190"/>
      <c r="P663" s="191"/>
      <c r="Q663" s="192"/>
      <c r="R663" s="191"/>
      <c r="S663" s="191"/>
      <c r="T663" s="108"/>
      <c r="U663" s="108"/>
      <c r="V663" s="108"/>
      <c r="W663" s="108"/>
      <c r="X663" s="108"/>
      <c r="Y663" s="108"/>
      <c r="Z663" s="108"/>
      <c r="AA663" s="108"/>
    </row>
    <row r="664" spans="4:27" s="16" customFormat="1" hidden="1" x14ac:dyDescent="0.2">
      <c r="D664" s="17"/>
      <c r="E664" s="17"/>
      <c r="F664" s="18"/>
      <c r="G664" s="18"/>
      <c r="H664" s="18"/>
      <c r="I664" s="17"/>
      <c r="J664" s="17"/>
      <c r="M664" s="108"/>
      <c r="N664" s="190"/>
      <c r="O664" s="190"/>
      <c r="P664" s="191"/>
      <c r="Q664" s="192"/>
      <c r="R664" s="191"/>
      <c r="S664" s="191"/>
      <c r="T664" s="108"/>
      <c r="U664" s="108"/>
      <c r="V664" s="108"/>
      <c r="W664" s="108"/>
      <c r="X664" s="108"/>
      <c r="Y664" s="108"/>
      <c r="Z664" s="108"/>
      <c r="AA664" s="108"/>
    </row>
    <row r="665" spans="4:27" s="16" customFormat="1" hidden="1" x14ac:dyDescent="0.2">
      <c r="D665" s="17"/>
      <c r="E665" s="17"/>
      <c r="F665" s="18"/>
      <c r="G665" s="18"/>
      <c r="H665" s="18"/>
      <c r="I665" s="17"/>
      <c r="J665" s="17"/>
      <c r="M665" s="108"/>
      <c r="N665" s="190"/>
      <c r="O665" s="190"/>
      <c r="P665" s="191"/>
      <c r="Q665" s="192"/>
      <c r="R665" s="191"/>
      <c r="S665" s="191"/>
      <c r="T665" s="108"/>
      <c r="U665" s="108"/>
      <c r="V665" s="108"/>
      <c r="W665" s="108"/>
      <c r="X665" s="108"/>
      <c r="Y665" s="108"/>
      <c r="Z665" s="108"/>
      <c r="AA665" s="108"/>
    </row>
    <row r="666" spans="4:27" s="16" customFormat="1" hidden="1" x14ac:dyDescent="0.2">
      <c r="D666" s="17"/>
      <c r="E666" s="17"/>
      <c r="F666" s="18"/>
      <c r="G666" s="18"/>
      <c r="H666" s="18"/>
      <c r="I666" s="17"/>
      <c r="J666" s="17"/>
      <c r="M666" s="108"/>
      <c r="N666" s="190"/>
      <c r="O666" s="190"/>
      <c r="P666" s="191"/>
      <c r="Q666" s="192"/>
      <c r="R666" s="191"/>
      <c r="S666" s="191"/>
      <c r="T666" s="108"/>
      <c r="U666" s="108"/>
      <c r="V666" s="108"/>
      <c r="W666" s="108"/>
      <c r="X666" s="108"/>
      <c r="Y666" s="108"/>
      <c r="Z666" s="108"/>
      <c r="AA666" s="108"/>
    </row>
    <row r="667" spans="4:27" s="16" customFormat="1" hidden="1" x14ac:dyDescent="0.2">
      <c r="D667" s="17"/>
      <c r="E667" s="17"/>
      <c r="F667" s="18"/>
      <c r="G667" s="18"/>
      <c r="H667" s="18"/>
      <c r="I667" s="17"/>
      <c r="J667" s="17"/>
      <c r="M667" s="108"/>
      <c r="N667" s="190"/>
      <c r="O667" s="190"/>
      <c r="P667" s="191"/>
      <c r="Q667" s="192"/>
      <c r="R667" s="191"/>
      <c r="S667" s="191"/>
      <c r="T667" s="108"/>
      <c r="U667" s="108"/>
      <c r="V667" s="108"/>
      <c r="W667" s="108"/>
      <c r="X667" s="108"/>
      <c r="Y667" s="108"/>
      <c r="Z667" s="108"/>
      <c r="AA667" s="108"/>
    </row>
    <row r="668" spans="4:27" s="16" customFormat="1" hidden="1" x14ac:dyDescent="0.2">
      <c r="D668" s="17"/>
      <c r="E668" s="17"/>
      <c r="F668" s="18"/>
      <c r="G668" s="18"/>
      <c r="H668" s="18"/>
      <c r="I668" s="17"/>
      <c r="J668" s="17"/>
      <c r="M668" s="108"/>
      <c r="N668" s="190"/>
      <c r="O668" s="190"/>
      <c r="P668" s="191"/>
      <c r="Q668" s="192"/>
      <c r="R668" s="191"/>
      <c r="S668" s="191"/>
      <c r="T668" s="108"/>
      <c r="U668" s="108"/>
      <c r="V668" s="108"/>
      <c r="W668" s="108"/>
      <c r="X668" s="108"/>
      <c r="Y668" s="108"/>
      <c r="Z668" s="108"/>
      <c r="AA668" s="108"/>
    </row>
    <row r="669" spans="4:27" s="16" customFormat="1" hidden="1" x14ac:dyDescent="0.2">
      <c r="D669" s="17"/>
      <c r="E669" s="17"/>
      <c r="F669" s="18"/>
      <c r="G669" s="18"/>
      <c r="H669" s="18"/>
      <c r="I669" s="17"/>
      <c r="J669" s="17"/>
      <c r="M669" s="108"/>
      <c r="N669" s="190"/>
      <c r="O669" s="190"/>
      <c r="P669" s="191"/>
      <c r="Q669" s="192"/>
      <c r="R669" s="191"/>
      <c r="S669" s="191"/>
      <c r="T669" s="108"/>
      <c r="U669" s="108"/>
      <c r="V669" s="108"/>
      <c r="W669" s="108"/>
      <c r="X669" s="108"/>
      <c r="Y669" s="108"/>
      <c r="Z669" s="108"/>
      <c r="AA669" s="108"/>
    </row>
    <row r="670" spans="4:27" s="16" customFormat="1" hidden="1" x14ac:dyDescent="0.2">
      <c r="D670" s="17"/>
      <c r="E670" s="17"/>
      <c r="F670" s="18"/>
      <c r="G670" s="18"/>
      <c r="H670" s="18"/>
      <c r="I670" s="17"/>
      <c r="J670" s="17"/>
      <c r="M670" s="108"/>
      <c r="N670" s="190"/>
      <c r="O670" s="190"/>
      <c r="P670" s="191"/>
      <c r="Q670" s="192"/>
      <c r="R670" s="191"/>
      <c r="S670" s="191"/>
      <c r="T670" s="108"/>
      <c r="U670" s="108"/>
      <c r="V670" s="108"/>
      <c r="W670" s="108"/>
      <c r="X670" s="108"/>
      <c r="Y670" s="108"/>
      <c r="Z670" s="108"/>
      <c r="AA670" s="108"/>
    </row>
    <row r="671" spans="4:27" s="16" customFormat="1" hidden="1" x14ac:dyDescent="0.2">
      <c r="D671" s="17"/>
      <c r="E671" s="17"/>
      <c r="F671" s="18"/>
      <c r="G671" s="18"/>
      <c r="H671" s="18"/>
      <c r="I671" s="17"/>
      <c r="J671" s="17"/>
      <c r="M671" s="108"/>
      <c r="N671" s="190"/>
      <c r="O671" s="190"/>
      <c r="P671" s="191"/>
      <c r="Q671" s="192"/>
      <c r="R671" s="191"/>
      <c r="S671" s="191"/>
      <c r="T671" s="108"/>
      <c r="U671" s="108"/>
      <c r="V671" s="108"/>
      <c r="W671" s="108"/>
      <c r="X671" s="108"/>
      <c r="Y671" s="108"/>
      <c r="Z671" s="108"/>
      <c r="AA671" s="108"/>
    </row>
    <row r="672" spans="4:27" s="16" customFormat="1" hidden="1" x14ac:dyDescent="0.2">
      <c r="D672" s="17"/>
      <c r="E672" s="17"/>
      <c r="F672" s="18"/>
      <c r="G672" s="18"/>
      <c r="H672" s="18"/>
      <c r="I672" s="17"/>
      <c r="J672" s="17"/>
      <c r="M672" s="108"/>
      <c r="N672" s="190"/>
      <c r="O672" s="190"/>
      <c r="P672" s="191"/>
      <c r="Q672" s="192"/>
      <c r="R672" s="191"/>
      <c r="S672" s="191"/>
      <c r="T672" s="108"/>
      <c r="U672" s="108"/>
      <c r="V672" s="108"/>
      <c r="W672" s="108"/>
      <c r="X672" s="108"/>
      <c r="Y672" s="108"/>
      <c r="Z672" s="108"/>
      <c r="AA672" s="108"/>
    </row>
    <row r="673" spans="4:27" s="16" customFormat="1" hidden="1" x14ac:dyDescent="0.2">
      <c r="D673" s="17"/>
      <c r="E673" s="17"/>
      <c r="F673" s="18"/>
      <c r="G673" s="18"/>
      <c r="H673" s="18"/>
      <c r="I673" s="17"/>
      <c r="J673" s="17"/>
      <c r="M673" s="108"/>
      <c r="N673" s="190"/>
      <c r="O673" s="190"/>
      <c r="P673" s="191"/>
      <c r="Q673" s="192"/>
      <c r="R673" s="191"/>
      <c r="S673" s="191"/>
      <c r="T673" s="108"/>
      <c r="U673" s="108"/>
      <c r="V673" s="108"/>
      <c r="W673" s="108"/>
      <c r="X673" s="108"/>
      <c r="Y673" s="108"/>
      <c r="Z673" s="108"/>
      <c r="AA673" s="108"/>
    </row>
    <row r="674" spans="4:27" s="16" customFormat="1" hidden="1" x14ac:dyDescent="0.2">
      <c r="D674" s="17"/>
      <c r="E674" s="17"/>
      <c r="F674" s="18"/>
      <c r="G674" s="18"/>
      <c r="H674" s="18"/>
      <c r="I674" s="17"/>
      <c r="J674" s="17"/>
      <c r="M674" s="108"/>
      <c r="N674" s="190"/>
      <c r="O674" s="190"/>
      <c r="P674" s="191"/>
      <c r="Q674" s="192"/>
      <c r="R674" s="191"/>
      <c r="S674" s="191"/>
      <c r="T674" s="108"/>
      <c r="U674" s="108"/>
      <c r="V674" s="108"/>
      <c r="W674" s="108"/>
      <c r="X674" s="108"/>
      <c r="Y674" s="108"/>
      <c r="Z674" s="108"/>
      <c r="AA674" s="108"/>
    </row>
    <row r="675" spans="4:27" s="16" customFormat="1" hidden="1" x14ac:dyDescent="0.2">
      <c r="D675" s="17"/>
      <c r="E675" s="17"/>
      <c r="F675" s="18"/>
      <c r="G675" s="18"/>
      <c r="H675" s="18"/>
      <c r="I675" s="17"/>
      <c r="J675" s="17"/>
      <c r="M675" s="108"/>
      <c r="N675" s="190"/>
      <c r="O675" s="190"/>
      <c r="P675" s="191"/>
      <c r="Q675" s="192"/>
      <c r="R675" s="191"/>
      <c r="S675" s="191"/>
      <c r="T675" s="108"/>
      <c r="U675" s="108"/>
      <c r="V675" s="108"/>
      <c r="W675" s="108"/>
      <c r="X675" s="108"/>
      <c r="Y675" s="108"/>
      <c r="Z675" s="108"/>
      <c r="AA675" s="108"/>
    </row>
    <row r="676" spans="4:27" s="16" customFormat="1" hidden="1" x14ac:dyDescent="0.2">
      <c r="D676" s="17"/>
      <c r="E676" s="17"/>
      <c r="F676" s="18"/>
      <c r="G676" s="18"/>
      <c r="H676" s="18"/>
      <c r="I676" s="17"/>
      <c r="J676" s="17"/>
      <c r="M676" s="108"/>
      <c r="N676" s="190"/>
      <c r="O676" s="190"/>
      <c r="P676" s="191"/>
      <c r="Q676" s="192"/>
      <c r="R676" s="191"/>
      <c r="S676" s="191"/>
      <c r="T676" s="108"/>
      <c r="U676" s="108"/>
      <c r="V676" s="108"/>
      <c r="W676" s="108"/>
      <c r="X676" s="108"/>
      <c r="Y676" s="108"/>
      <c r="Z676" s="108"/>
      <c r="AA676" s="108"/>
    </row>
    <row r="677" spans="4:27" s="16" customFormat="1" hidden="1" x14ac:dyDescent="0.2">
      <c r="D677" s="17"/>
      <c r="E677" s="17"/>
      <c r="F677" s="18"/>
      <c r="G677" s="18"/>
      <c r="H677" s="18"/>
      <c r="I677" s="17"/>
      <c r="J677" s="17"/>
      <c r="M677" s="108"/>
      <c r="N677" s="190"/>
      <c r="O677" s="190"/>
      <c r="P677" s="191"/>
      <c r="Q677" s="192"/>
      <c r="R677" s="191"/>
      <c r="S677" s="191"/>
      <c r="T677" s="108"/>
      <c r="U677" s="108"/>
      <c r="V677" s="108"/>
      <c r="W677" s="108"/>
      <c r="X677" s="108"/>
      <c r="Y677" s="108"/>
      <c r="Z677" s="108"/>
      <c r="AA677" s="108"/>
    </row>
    <row r="678" spans="4:27" s="16" customFormat="1" hidden="1" x14ac:dyDescent="0.2">
      <c r="D678" s="17"/>
      <c r="E678" s="17"/>
      <c r="F678" s="18"/>
      <c r="G678" s="18"/>
      <c r="H678" s="18"/>
      <c r="I678" s="17"/>
      <c r="J678" s="17"/>
      <c r="M678" s="108"/>
      <c r="N678" s="190"/>
      <c r="O678" s="190"/>
      <c r="P678" s="191"/>
      <c r="Q678" s="192"/>
      <c r="R678" s="191"/>
      <c r="S678" s="191"/>
      <c r="T678" s="108"/>
      <c r="U678" s="108"/>
      <c r="V678" s="108"/>
      <c r="W678" s="108"/>
      <c r="X678" s="108"/>
      <c r="Y678" s="108"/>
      <c r="Z678" s="108"/>
      <c r="AA678" s="108"/>
    </row>
    <row r="679" spans="4:27" s="16" customFormat="1" hidden="1" x14ac:dyDescent="0.2">
      <c r="D679" s="17"/>
      <c r="E679" s="17"/>
      <c r="F679" s="18"/>
      <c r="G679" s="18"/>
      <c r="H679" s="18"/>
      <c r="I679" s="17"/>
      <c r="J679" s="17"/>
      <c r="M679" s="108"/>
      <c r="N679" s="190"/>
      <c r="O679" s="190"/>
      <c r="P679" s="191"/>
      <c r="Q679" s="192"/>
      <c r="R679" s="191"/>
      <c r="S679" s="191"/>
      <c r="T679" s="108"/>
      <c r="U679" s="108"/>
      <c r="V679" s="108"/>
      <c r="W679" s="108"/>
      <c r="X679" s="108"/>
      <c r="Y679" s="108"/>
      <c r="Z679" s="108"/>
      <c r="AA679" s="108"/>
    </row>
    <row r="680" spans="4:27" s="16" customFormat="1" hidden="1" x14ac:dyDescent="0.2">
      <c r="D680" s="17"/>
      <c r="E680" s="17"/>
      <c r="F680" s="18"/>
      <c r="G680" s="18"/>
      <c r="H680" s="18"/>
      <c r="I680" s="17"/>
      <c r="J680" s="17"/>
      <c r="M680" s="108"/>
      <c r="N680" s="190"/>
      <c r="O680" s="190"/>
      <c r="P680" s="191"/>
      <c r="Q680" s="192"/>
      <c r="R680" s="191"/>
      <c r="S680" s="191"/>
      <c r="T680" s="108"/>
      <c r="U680" s="108"/>
      <c r="V680" s="108"/>
      <c r="W680" s="108"/>
      <c r="X680" s="108"/>
      <c r="Y680" s="108"/>
      <c r="Z680" s="108"/>
      <c r="AA680" s="108"/>
    </row>
    <row r="681" spans="4:27" s="16" customFormat="1" hidden="1" x14ac:dyDescent="0.2">
      <c r="D681" s="17"/>
      <c r="E681" s="17"/>
      <c r="F681" s="18"/>
      <c r="G681" s="18"/>
      <c r="H681" s="18"/>
      <c r="I681" s="17"/>
      <c r="J681" s="17"/>
      <c r="M681" s="108"/>
      <c r="N681" s="190"/>
      <c r="O681" s="190"/>
      <c r="P681" s="191"/>
      <c r="Q681" s="192"/>
      <c r="R681" s="191"/>
      <c r="S681" s="191"/>
      <c r="T681" s="108"/>
      <c r="U681" s="108"/>
      <c r="V681" s="108"/>
      <c r="W681" s="108"/>
      <c r="X681" s="108"/>
      <c r="Y681" s="108"/>
      <c r="Z681" s="108"/>
      <c r="AA681" s="108"/>
    </row>
    <row r="682" spans="4:27" s="16" customFormat="1" hidden="1" x14ac:dyDescent="0.2">
      <c r="D682" s="17"/>
      <c r="E682" s="17"/>
      <c r="F682" s="18"/>
      <c r="G682" s="18"/>
      <c r="H682" s="18"/>
      <c r="I682" s="17"/>
      <c r="J682" s="17"/>
      <c r="M682" s="108"/>
      <c r="N682" s="190"/>
      <c r="O682" s="190"/>
      <c r="P682" s="191"/>
      <c r="Q682" s="192"/>
      <c r="R682" s="191"/>
      <c r="S682" s="191"/>
      <c r="T682" s="108"/>
      <c r="U682" s="108"/>
      <c r="V682" s="108"/>
      <c r="W682" s="108"/>
      <c r="X682" s="108"/>
      <c r="Y682" s="108"/>
      <c r="Z682" s="108"/>
      <c r="AA682" s="108"/>
    </row>
    <row r="683" spans="4:27" s="16" customFormat="1" hidden="1" x14ac:dyDescent="0.2">
      <c r="D683" s="17"/>
      <c r="E683" s="17"/>
      <c r="F683" s="18"/>
      <c r="G683" s="18"/>
      <c r="H683" s="18"/>
      <c r="I683" s="17"/>
      <c r="J683" s="17"/>
      <c r="M683" s="108"/>
      <c r="N683" s="190"/>
      <c r="O683" s="190"/>
      <c r="P683" s="191"/>
      <c r="Q683" s="192"/>
      <c r="R683" s="191"/>
      <c r="S683" s="191"/>
      <c r="T683" s="108"/>
      <c r="U683" s="108"/>
      <c r="V683" s="108"/>
      <c r="W683" s="108"/>
      <c r="X683" s="108"/>
      <c r="Y683" s="108"/>
      <c r="Z683" s="108"/>
      <c r="AA683" s="108"/>
    </row>
    <row r="684" spans="4:27" s="16" customFormat="1" hidden="1" x14ac:dyDescent="0.2">
      <c r="D684" s="17"/>
      <c r="E684" s="17"/>
      <c r="F684" s="18"/>
      <c r="G684" s="18"/>
      <c r="H684" s="18"/>
      <c r="I684" s="17"/>
      <c r="J684" s="17"/>
      <c r="M684" s="108"/>
      <c r="N684" s="190"/>
      <c r="O684" s="190"/>
      <c r="P684" s="191"/>
      <c r="Q684" s="192"/>
      <c r="R684" s="191"/>
      <c r="S684" s="191"/>
      <c r="T684" s="108"/>
      <c r="U684" s="108"/>
      <c r="V684" s="108"/>
      <c r="W684" s="108"/>
      <c r="X684" s="108"/>
      <c r="Y684" s="108"/>
      <c r="Z684" s="108"/>
      <c r="AA684" s="108"/>
    </row>
    <row r="685" spans="4:27" s="16" customFormat="1" hidden="1" x14ac:dyDescent="0.2">
      <c r="D685" s="17"/>
      <c r="E685" s="17"/>
      <c r="F685" s="18"/>
      <c r="G685" s="18"/>
      <c r="H685" s="18"/>
      <c r="I685" s="17"/>
      <c r="J685" s="17"/>
      <c r="M685" s="108"/>
      <c r="N685" s="190"/>
      <c r="O685" s="190"/>
      <c r="P685" s="191"/>
      <c r="Q685" s="192"/>
      <c r="R685" s="191"/>
      <c r="S685" s="191"/>
      <c r="T685" s="108"/>
      <c r="U685" s="108"/>
      <c r="V685" s="108"/>
      <c r="W685" s="108"/>
      <c r="X685" s="108"/>
      <c r="Y685" s="108"/>
      <c r="Z685" s="108"/>
      <c r="AA685" s="108"/>
    </row>
    <row r="686" spans="4:27" s="16" customFormat="1" hidden="1" x14ac:dyDescent="0.2">
      <c r="D686" s="17"/>
      <c r="E686" s="17"/>
      <c r="F686" s="18"/>
      <c r="G686" s="18"/>
      <c r="H686" s="18"/>
      <c r="I686" s="17"/>
      <c r="J686" s="17"/>
      <c r="M686" s="108"/>
      <c r="N686" s="190"/>
      <c r="O686" s="190"/>
      <c r="P686" s="191"/>
      <c r="Q686" s="192"/>
      <c r="R686" s="191"/>
      <c r="S686" s="191"/>
      <c r="T686" s="108"/>
      <c r="U686" s="108"/>
      <c r="V686" s="108"/>
      <c r="W686" s="108"/>
      <c r="X686" s="108"/>
      <c r="Y686" s="108"/>
      <c r="Z686" s="108"/>
      <c r="AA686" s="108"/>
    </row>
    <row r="687" spans="4:27" s="16" customFormat="1" hidden="1" x14ac:dyDescent="0.2">
      <c r="D687" s="17"/>
      <c r="E687" s="17"/>
      <c r="F687" s="18"/>
      <c r="G687" s="18"/>
      <c r="H687" s="18"/>
      <c r="I687" s="17"/>
      <c r="J687" s="17"/>
      <c r="M687" s="108"/>
      <c r="N687" s="190"/>
      <c r="O687" s="190"/>
      <c r="P687" s="191"/>
      <c r="Q687" s="192"/>
      <c r="R687" s="191"/>
      <c r="S687" s="191"/>
      <c r="T687" s="108"/>
      <c r="U687" s="108"/>
      <c r="V687" s="108"/>
      <c r="W687" s="108"/>
      <c r="X687" s="108"/>
      <c r="Y687" s="108"/>
      <c r="Z687" s="108"/>
      <c r="AA687" s="108"/>
    </row>
    <row r="688" spans="4:27" s="16" customFormat="1" hidden="1" x14ac:dyDescent="0.2">
      <c r="D688" s="17"/>
      <c r="E688" s="17"/>
      <c r="F688" s="18"/>
      <c r="G688" s="18"/>
      <c r="H688" s="18"/>
      <c r="I688" s="17"/>
      <c r="J688" s="17"/>
      <c r="M688" s="108"/>
      <c r="N688" s="190"/>
      <c r="O688" s="190"/>
      <c r="P688" s="191"/>
      <c r="Q688" s="192"/>
      <c r="R688" s="191"/>
      <c r="S688" s="191"/>
      <c r="T688" s="108"/>
      <c r="U688" s="108"/>
      <c r="V688" s="108"/>
      <c r="W688" s="108"/>
      <c r="X688" s="108"/>
      <c r="Y688" s="108"/>
      <c r="Z688" s="108"/>
      <c r="AA688" s="108"/>
    </row>
    <row r="689" spans="4:27" s="16" customFormat="1" hidden="1" x14ac:dyDescent="0.2">
      <c r="D689" s="17"/>
      <c r="E689" s="17"/>
      <c r="F689" s="18"/>
      <c r="G689" s="18"/>
      <c r="H689" s="18"/>
      <c r="I689" s="17"/>
      <c r="J689" s="17"/>
      <c r="M689" s="108"/>
      <c r="N689" s="190"/>
      <c r="O689" s="190"/>
      <c r="P689" s="191"/>
      <c r="Q689" s="192"/>
      <c r="R689" s="191"/>
      <c r="S689" s="191"/>
      <c r="T689" s="108"/>
      <c r="U689" s="108"/>
      <c r="V689" s="108"/>
      <c r="W689" s="108"/>
      <c r="X689" s="108"/>
      <c r="Y689" s="108"/>
      <c r="Z689" s="108"/>
      <c r="AA689" s="108"/>
    </row>
    <row r="690" spans="4:27" s="16" customFormat="1" hidden="1" x14ac:dyDescent="0.2">
      <c r="D690" s="17"/>
      <c r="E690" s="17"/>
      <c r="F690" s="18"/>
      <c r="G690" s="18"/>
      <c r="H690" s="18"/>
      <c r="I690" s="17"/>
      <c r="J690" s="17"/>
      <c r="M690" s="108"/>
      <c r="N690" s="190"/>
      <c r="O690" s="190"/>
      <c r="P690" s="191"/>
      <c r="Q690" s="192"/>
      <c r="R690" s="191"/>
      <c r="S690" s="191"/>
      <c r="T690" s="108"/>
      <c r="U690" s="108"/>
      <c r="V690" s="108"/>
      <c r="W690" s="108"/>
      <c r="X690" s="108"/>
      <c r="Y690" s="108"/>
      <c r="Z690" s="108"/>
      <c r="AA690" s="108"/>
    </row>
    <row r="691" spans="4:27" s="16" customFormat="1" hidden="1" x14ac:dyDescent="0.2">
      <c r="D691" s="17"/>
      <c r="E691" s="17"/>
      <c r="F691" s="18"/>
      <c r="G691" s="18"/>
      <c r="H691" s="18"/>
      <c r="I691" s="17"/>
      <c r="J691" s="17"/>
      <c r="M691" s="108"/>
      <c r="N691" s="190"/>
      <c r="O691" s="190"/>
      <c r="P691" s="191"/>
      <c r="Q691" s="192"/>
      <c r="R691" s="191"/>
      <c r="S691" s="191"/>
      <c r="T691" s="108"/>
      <c r="U691" s="108"/>
      <c r="V691" s="108"/>
      <c r="W691" s="108"/>
      <c r="X691" s="108"/>
      <c r="Y691" s="108"/>
      <c r="Z691" s="108"/>
      <c r="AA691" s="108"/>
    </row>
    <row r="692" spans="4:27" s="16" customFormat="1" hidden="1" x14ac:dyDescent="0.2">
      <c r="D692" s="17"/>
      <c r="E692" s="17"/>
      <c r="F692" s="18"/>
      <c r="G692" s="18"/>
      <c r="H692" s="18"/>
      <c r="I692" s="17"/>
      <c r="J692" s="17"/>
      <c r="M692" s="108"/>
      <c r="N692" s="190"/>
      <c r="O692" s="190"/>
      <c r="P692" s="191"/>
      <c r="Q692" s="192"/>
      <c r="R692" s="191"/>
      <c r="S692" s="191"/>
      <c r="T692" s="108"/>
      <c r="U692" s="108"/>
      <c r="V692" s="108"/>
      <c r="W692" s="108"/>
      <c r="X692" s="108"/>
      <c r="Y692" s="108"/>
      <c r="Z692" s="108"/>
      <c r="AA692" s="108"/>
    </row>
    <row r="693" spans="4:27" s="16" customFormat="1" hidden="1" x14ac:dyDescent="0.2">
      <c r="D693" s="17"/>
      <c r="E693" s="17"/>
      <c r="F693" s="18"/>
      <c r="G693" s="18"/>
      <c r="H693" s="18"/>
      <c r="I693" s="17"/>
      <c r="J693" s="17"/>
      <c r="M693" s="108"/>
      <c r="N693" s="190"/>
      <c r="O693" s="190"/>
      <c r="P693" s="191"/>
      <c r="Q693" s="192"/>
      <c r="R693" s="191"/>
      <c r="S693" s="191"/>
      <c r="T693" s="108"/>
      <c r="U693" s="108"/>
      <c r="V693" s="108"/>
      <c r="W693" s="108"/>
      <c r="X693" s="108"/>
      <c r="Y693" s="108"/>
      <c r="Z693" s="108"/>
      <c r="AA693" s="108"/>
    </row>
    <row r="694" spans="4:27" s="16" customFormat="1" hidden="1" x14ac:dyDescent="0.2">
      <c r="D694" s="17"/>
      <c r="E694" s="17"/>
      <c r="F694" s="18"/>
      <c r="G694" s="18"/>
      <c r="H694" s="18"/>
      <c r="I694" s="17"/>
      <c r="J694" s="17"/>
      <c r="M694" s="108"/>
      <c r="N694" s="190"/>
      <c r="O694" s="190"/>
      <c r="P694" s="191"/>
      <c r="Q694" s="192"/>
      <c r="R694" s="191"/>
      <c r="S694" s="191"/>
      <c r="T694" s="108"/>
      <c r="U694" s="108"/>
      <c r="V694" s="108"/>
      <c r="W694" s="108"/>
      <c r="X694" s="108"/>
      <c r="Y694" s="108"/>
      <c r="Z694" s="108"/>
      <c r="AA694" s="108"/>
    </row>
    <row r="695" spans="4:27" s="16" customFormat="1" hidden="1" x14ac:dyDescent="0.2">
      <c r="D695" s="17"/>
      <c r="E695" s="17"/>
      <c r="F695" s="18"/>
      <c r="G695" s="18"/>
      <c r="H695" s="18"/>
      <c r="I695" s="17"/>
      <c r="J695" s="17"/>
      <c r="M695" s="108"/>
      <c r="N695" s="190"/>
      <c r="O695" s="190"/>
      <c r="P695" s="191"/>
      <c r="Q695" s="192"/>
      <c r="R695" s="191"/>
      <c r="S695" s="191"/>
      <c r="T695" s="108"/>
      <c r="U695" s="108"/>
      <c r="V695" s="108"/>
      <c r="W695" s="108"/>
      <c r="X695" s="108"/>
      <c r="Y695" s="108"/>
      <c r="Z695" s="108"/>
      <c r="AA695" s="108"/>
    </row>
    <row r="696" spans="4:27" s="16" customFormat="1" hidden="1" x14ac:dyDescent="0.2">
      <c r="D696" s="17"/>
      <c r="E696" s="17"/>
      <c r="F696" s="18"/>
      <c r="G696" s="18"/>
      <c r="H696" s="18"/>
      <c r="I696" s="17"/>
      <c r="J696" s="17"/>
      <c r="M696" s="108"/>
      <c r="N696" s="190"/>
      <c r="O696" s="190"/>
      <c r="P696" s="191"/>
      <c r="Q696" s="192"/>
      <c r="R696" s="191"/>
      <c r="S696" s="191"/>
      <c r="T696" s="108"/>
      <c r="U696" s="108"/>
      <c r="V696" s="108"/>
      <c r="W696" s="108"/>
      <c r="X696" s="108"/>
      <c r="Y696" s="108"/>
      <c r="Z696" s="108"/>
      <c r="AA696" s="108"/>
    </row>
    <row r="697" spans="4:27" s="16" customFormat="1" hidden="1" x14ac:dyDescent="0.2">
      <c r="D697" s="17"/>
      <c r="E697" s="17"/>
      <c r="F697" s="18"/>
      <c r="G697" s="18"/>
      <c r="H697" s="18"/>
      <c r="I697" s="17"/>
      <c r="J697" s="17"/>
      <c r="M697" s="108"/>
      <c r="N697" s="190"/>
      <c r="O697" s="190"/>
      <c r="P697" s="191"/>
      <c r="Q697" s="192"/>
      <c r="R697" s="191"/>
      <c r="S697" s="191"/>
      <c r="T697" s="108"/>
      <c r="U697" s="108"/>
      <c r="V697" s="108"/>
      <c r="W697" s="108"/>
      <c r="X697" s="108"/>
      <c r="Y697" s="108"/>
      <c r="Z697" s="108"/>
      <c r="AA697" s="108"/>
    </row>
    <row r="698" spans="4:27" s="16" customFormat="1" hidden="1" x14ac:dyDescent="0.2">
      <c r="D698" s="17"/>
      <c r="E698" s="17"/>
      <c r="F698" s="18"/>
      <c r="G698" s="18"/>
      <c r="H698" s="18"/>
      <c r="I698" s="17"/>
      <c r="J698" s="17"/>
      <c r="M698" s="108"/>
      <c r="N698" s="190"/>
      <c r="O698" s="190"/>
      <c r="P698" s="191"/>
      <c r="Q698" s="192"/>
      <c r="R698" s="191"/>
      <c r="S698" s="191"/>
      <c r="T698" s="108"/>
      <c r="U698" s="108"/>
      <c r="V698" s="108"/>
      <c r="W698" s="108"/>
      <c r="X698" s="108"/>
      <c r="Y698" s="108"/>
      <c r="Z698" s="108"/>
      <c r="AA698" s="108"/>
    </row>
    <row r="699" spans="4:27" s="16" customFormat="1" hidden="1" x14ac:dyDescent="0.2">
      <c r="D699" s="17"/>
      <c r="E699" s="17"/>
      <c r="F699" s="18"/>
      <c r="G699" s="18"/>
      <c r="H699" s="18"/>
      <c r="I699" s="17"/>
      <c r="J699" s="17"/>
      <c r="M699" s="108"/>
      <c r="N699" s="190"/>
      <c r="O699" s="190"/>
      <c r="P699" s="191"/>
      <c r="Q699" s="192"/>
      <c r="R699" s="191"/>
      <c r="S699" s="191"/>
      <c r="T699" s="108"/>
      <c r="U699" s="108"/>
      <c r="V699" s="108"/>
      <c r="W699" s="108"/>
      <c r="X699" s="108"/>
      <c r="Y699" s="108"/>
      <c r="Z699" s="108"/>
      <c r="AA699" s="108"/>
    </row>
    <row r="700" spans="4:27" s="16" customFormat="1" hidden="1" x14ac:dyDescent="0.2">
      <c r="D700" s="17"/>
      <c r="E700" s="17"/>
      <c r="F700" s="18"/>
      <c r="G700" s="18"/>
      <c r="H700" s="18"/>
      <c r="I700" s="17"/>
      <c r="J700" s="17"/>
      <c r="M700" s="108"/>
      <c r="N700" s="190"/>
      <c r="O700" s="190"/>
      <c r="P700" s="191"/>
      <c r="Q700" s="192"/>
      <c r="R700" s="191"/>
      <c r="S700" s="191"/>
      <c r="T700" s="108"/>
      <c r="U700" s="108"/>
      <c r="V700" s="108"/>
      <c r="W700" s="108"/>
      <c r="X700" s="108"/>
      <c r="Y700" s="108"/>
      <c r="Z700" s="108"/>
      <c r="AA700" s="108"/>
    </row>
    <row r="701" spans="4:27" s="16" customFormat="1" hidden="1" x14ac:dyDescent="0.2">
      <c r="D701" s="17"/>
      <c r="E701" s="17"/>
      <c r="F701" s="18"/>
      <c r="G701" s="18"/>
      <c r="H701" s="18"/>
      <c r="I701" s="17"/>
      <c r="J701" s="17"/>
      <c r="M701" s="108"/>
      <c r="N701" s="190"/>
      <c r="O701" s="190"/>
      <c r="P701" s="191"/>
      <c r="Q701" s="192"/>
      <c r="R701" s="191"/>
      <c r="S701" s="191"/>
      <c r="T701" s="108"/>
      <c r="U701" s="108"/>
      <c r="V701" s="108"/>
      <c r="W701" s="108"/>
      <c r="X701" s="108"/>
      <c r="Y701" s="108"/>
      <c r="Z701" s="108"/>
      <c r="AA701" s="108"/>
    </row>
    <row r="702" spans="4:27" s="16" customFormat="1" hidden="1" x14ac:dyDescent="0.2">
      <c r="D702" s="17"/>
      <c r="E702" s="17"/>
      <c r="F702" s="18"/>
      <c r="G702" s="18"/>
      <c r="H702" s="18"/>
      <c r="I702" s="17"/>
      <c r="J702" s="17"/>
      <c r="M702" s="108"/>
      <c r="N702" s="190"/>
      <c r="O702" s="190"/>
      <c r="P702" s="191"/>
      <c r="Q702" s="192"/>
      <c r="R702" s="191"/>
      <c r="S702" s="191"/>
      <c r="T702" s="108"/>
      <c r="U702" s="108"/>
      <c r="V702" s="108"/>
      <c r="W702" s="108"/>
      <c r="X702" s="108"/>
      <c r="Y702" s="108"/>
      <c r="Z702" s="108"/>
      <c r="AA702" s="108"/>
    </row>
    <row r="703" spans="4:27" s="16" customFormat="1" hidden="1" x14ac:dyDescent="0.2">
      <c r="D703" s="17"/>
      <c r="E703" s="17"/>
      <c r="F703" s="18"/>
      <c r="G703" s="18"/>
      <c r="H703" s="18"/>
      <c r="I703" s="17"/>
      <c r="J703" s="17"/>
      <c r="M703" s="108"/>
      <c r="N703" s="190"/>
      <c r="O703" s="190"/>
      <c r="P703" s="191"/>
      <c r="Q703" s="192"/>
      <c r="R703" s="191"/>
      <c r="S703" s="191"/>
      <c r="T703" s="108"/>
      <c r="U703" s="108"/>
      <c r="V703" s="108"/>
      <c r="W703" s="108"/>
      <c r="X703" s="108"/>
      <c r="Y703" s="108"/>
      <c r="Z703" s="108"/>
      <c r="AA703" s="108"/>
    </row>
    <row r="704" spans="4:27" s="16" customFormat="1" hidden="1" x14ac:dyDescent="0.2">
      <c r="D704" s="17"/>
      <c r="E704" s="17"/>
      <c r="F704" s="18"/>
      <c r="G704" s="18"/>
      <c r="H704" s="18"/>
      <c r="I704" s="17"/>
      <c r="J704" s="17"/>
      <c r="M704" s="108"/>
      <c r="N704" s="190"/>
      <c r="O704" s="190"/>
      <c r="P704" s="191"/>
      <c r="Q704" s="192"/>
      <c r="R704" s="191"/>
      <c r="S704" s="191"/>
      <c r="T704" s="108"/>
      <c r="U704" s="108"/>
      <c r="V704" s="108"/>
      <c r="W704" s="108"/>
      <c r="X704" s="108"/>
      <c r="Y704" s="108"/>
      <c r="Z704" s="108"/>
      <c r="AA704" s="108"/>
    </row>
    <row r="705" spans="4:27" s="16" customFormat="1" hidden="1" x14ac:dyDescent="0.2">
      <c r="D705" s="17"/>
      <c r="E705" s="17"/>
      <c r="F705" s="18"/>
      <c r="G705" s="18"/>
      <c r="H705" s="18"/>
      <c r="I705" s="17"/>
      <c r="J705" s="17"/>
      <c r="M705" s="108"/>
      <c r="N705" s="190"/>
      <c r="O705" s="190"/>
      <c r="P705" s="191"/>
      <c r="Q705" s="192"/>
      <c r="R705" s="191"/>
      <c r="S705" s="191"/>
      <c r="T705" s="108"/>
      <c r="U705" s="108"/>
      <c r="V705" s="108"/>
      <c r="W705" s="108"/>
      <c r="X705" s="108"/>
      <c r="Y705" s="108"/>
      <c r="Z705" s="108"/>
      <c r="AA705" s="108"/>
    </row>
    <row r="706" spans="4:27" s="16" customFormat="1" hidden="1" x14ac:dyDescent="0.2">
      <c r="D706" s="17"/>
      <c r="E706" s="17"/>
      <c r="F706" s="18"/>
      <c r="G706" s="18"/>
      <c r="H706" s="18"/>
      <c r="I706" s="17"/>
      <c r="J706" s="17"/>
      <c r="M706" s="108"/>
      <c r="N706" s="190"/>
      <c r="O706" s="190"/>
      <c r="P706" s="191"/>
      <c r="Q706" s="192"/>
      <c r="R706" s="191"/>
      <c r="S706" s="191"/>
      <c r="T706" s="108"/>
      <c r="U706" s="108"/>
      <c r="V706" s="108"/>
      <c r="W706" s="108"/>
      <c r="X706" s="108"/>
      <c r="Y706" s="108"/>
      <c r="Z706" s="108"/>
      <c r="AA706" s="108"/>
    </row>
    <row r="707" spans="4:27" s="16" customFormat="1" hidden="1" x14ac:dyDescent="0.2">
      <c r="D707" s="17"/>
      <c r="E707" s="17"/>
      <c r="F707" s="18"/>
      <c r="G707" s="18"/>
      <c r="H707" s="18"/>
      <c r="I707" s="17"/>
      <c r="J707" s="17"/>
      <c r="M707" s="108"/>
      <c r="N707" s="190"/>
      <c r="O707" s="190"/>
      <c r="P707" s="191"/>
      <c r="Q707" s="192"/>
      <c r="R707" s="191"/>
      <c r="S707" s="191"/>
      <c r="T707" s="108"/>
      <c r="U707" s="108"/>
      <c r="V707" s="108"/>
      <c r="W707" s="108"/>
      <c r="X707" s="108"/>
      <c r="Y707" s="108"/>
      <c r="Z707" s="108"/>
      <c r="AA707" s="108"/>
    </row>
    <row r="708" spans="4:27" s="16" customFormat="1" hidden="1" x14ac:dyDescent="0.2">
      <c r="D708" s="17"/>
      <c r="E708" s="17"/>
      <c r="F708" s="18"/>
      <c r="G708" s="18"/>
      <c r="H708" s="18"/>
      <c r="I708" s="17"/>
      <c r="J708" s="17"/>
      <c r="M708" s="108"/>
      <c r="N708" s="190"/>
      <c r="O708" s="190"/>
      <c r="P708" s="191"/>
      <c r="Q708" s="192"/>
      <c r="R708" s="191"/>
      <c r="S708" s="191"/>
      <c r="T708" s="108"/>
      <c r="U708" s="108"/>
      <c r="V708" s="108"/>
      <c r="W708" s="108"/>
      <c r="X708" s="108"/>
      <c r="Y708" s="108"/>
      <c r="Z708" s="108"/>
      <c r="AA708" s="108"/>
    </row>
    <row r="709" spans="4:27" s="16" customFormat="1" hidden="1" x14ac:dyDescent="0.2">
      <c r="D709" s="17"/>
      <c r="E709" s="17"/>
      <c r="F709" s="18"/>
      <c r="G709" s="18"/>
      <c r="H709" s="18"/>
      <c r="I709" s="17"/>
      <c r="J709" s="17"/>
      <c r="M709" s="108"/>
      <c r="N709" s="190"/>
      <c r="O709" s="190"/>
      <c r="P709" s="191"/>
      <c r="Q709" s="192"/>
      <c r="R709" s="191"/>
      <c r="S709" s="191"/>
      <c r="T709" s="108"/>
      <c r="U709" s="108"/>
      <c r="V709" s="108"/>
      <c r="W709" s="108"/>
      <c r="X709" s="108"/>
      <c r="Y709" s="108"/>
      <c r="Z709" s="108"/>
      <c r="AA709" s="108"/>
    </row>
    <row r="710" spans="4:27" s="16" customFormat="1" hidden="1" x14ac:dyDescent="0.2">
      <c r="D710" s="17"/>
      <c r="E710" s="17"/>
      <c r="F710" s="18"/>
      <c r="G710" s="18"/>
      <c r="H710" s="18"/>
      <c r="I710" s="17"/>
      <c r="J710" s="17"/>
      <c r="M710" s="108"/>
      <c r="N710" s="190"/>
      <c r="O710" s="190"/>
      <c r="P710" s="191"/>
      <c r="Q710" s="192"/>
      <c r="R710" s="191"/>
      <c r="S710" s="191"/>
      <c r="T710" s="108"/>
      <c r="U710" s="108"/>
      <c r="V710" s="108"/>
      <c r="W710" s="108"/>
      <c r="X710" s="108"/>
      <c r="Y710" s="108"/>
      <c r="Z710" s="108"/>
      <c r="AA710" s="108"/>
    </row>
    <row r="711" spans="4:27" s="16" customFormat="1" hidden="1" x14ac:dyDescent="0.2">
      <c r="D711" s="17"/>
      <c r="E711" s="17"/>
      <c r="F711" s="18"/>
      <c r="G711" s="18"/>
      <c r="H711" s="18"/>
      <c r="I711" s="17"/>
      <c r="J711" s="17"/>
      <c r="M711" s="108"/>
      <c r="N711" s="190"/>
      <c r="O711" s="190"/>
      <c r="P711" s="191"/>
      <c r="Q711" s="192"/>
      <c r="R711" s="191"/>
      <c r="S711" s="191"/>
      <c r="T711" s="108"/>
      <c r="U711" s="108"/>
      <c r="V711" s="108"/>
      <c r="W711" s="108"/>
      <c r="X711" s="108"/>
      <c r="Y711" s="108"/>
      <c r="Z711" s="108"/>
      <c r="AA711" s="108"/>
    </row>
    <row r="712" spans="4:27" s="16" customFormat="1" hidden="1" x14ac:dyDescent="0.2">
      <c r="D712" s="17"/>
      <c r="E712" s="17"/>
      <c r="F712" s="18"/>
      <c r="G712" s="18"/>
      <c r="H712" s="18"/>
      <c r="I712" s="17"/>
      <c r="J712" s="17"/>
      <c r="M712" s="108"/>
      <c r="N712" s="190"/>
      <c r="O712" s="190"/>
      <c r="P712" s="191"/>
      <c r="Q712" s="192"/>
      <c r="R712" s="191"/>
      <c r="S712" s="191"/>
      <c r="T712" s="108"/>
      <c r="U712" s="108"/>
      <c r="V712" s="108"/>
      <c r="W712" s="108"/>
      <c r="X712" s="108"/>
      <c r="Y712" s="108"/>
      <c r="Z712" s="108"/>
      <c r="AA712" s="108"/>
    </row>
    <row r="713" spans="4:27" s="16" customFormat="1" hidden="1" x14ac:dyDescent="0.2">
      <c r="D713" s="17"/>
      <c r="E713" s="17"/>
      <c r="F713" s="18"/>
      <c r="G713" s="18"/>
      <c r="H713" s="18"/>
      <c r="I713" s="17"/>
      <c r="J713" s="17"/>
      <c r="M713" s="108"/>
      <c r="N713" s="190"/>
      <c r="O713" s="190"/>
      <c r="P713" s="191"/>
      <c r="Q713" s="192"/>
      <c r="R713" s="191"/>
      <c r="S713" s="191"/>
      <c r="T713" s="108"/>
      <c r="U713" s="108"/>
      <c r="V713" s="108"/>
      <c r="W713" s="108"/>
      <c r="X713" s="108"/>
      <c r="Y713" s="108"/>
      <c r="Z713" s="108"/>
      <c r="AA713" s="108"/>
    </row>
    <row r="714" spans="4:27" s="16" customFormat="1" hidden="1" x14ac:dyDescent="0.2">
      <c r="D714" s="17"/>
      <c r="E714" s="17"/>
      <c r="F714" s="18"/>
      <c r="G714" s="18"/>
      <c r="H714" s="18"/>
      <c r="I714" s="17"/>
      <c r="J714" s="17"/>
      <c r="M714" s="108"/>
      <c r="N714" s="190"/>
      <c r="O714" s="190"/>
      <c r="P714" s="191"/>
      <c r="Q714" s="192"/>
      <c r="R714" s="191"/>
      <c r="S714" s="191"/>
      <c r="T714" s="108"/>
      <c r="U714" s="108"/>
      <c r="V714" s="108"/>
      <c r="W714" s="108"/>
      <c r="X714" s="108"/>
      <c r="Y714" s="108"/>
      <c r="Z714" s="108"/>
      <c r="AA714" s="108"/>
    </row>
    <row r="715" spans="4:27" s="16" customFormat="1" hidden="1" x14ac:dyDescent="0.2">
      <c r="D715" s="17"/>
      <c r="E715" s="17"/>
      <c r="F715" s="18"/>
      <c r="G715" s="18"/>
      <c r="H715" s="18"/>
      <c r="I715" s="17"/>
      <c r="J715" s="17"/>
      <c r="M715" s="108"/>
      <c r="N715" s="190"/>
      <c r="O715" s="190"/>
      <c r="P715" s="191"/>
      <c r="Q715" s="192"/>
      <c r="R715" s="191"/>
      <c r="S715" s="191"/>
      <c r="T715" s="108"/>
      <c r="U715" s="108"/>
      <c r="V715" s="108"/>
      <c r="W715" s="108"/>
      <c r="X715" s="108"/>
      <c r="Y715" s="108"/>
      <c r="Z715" s="108"/>
      <c r="AA715" s="108"/>
    </row>
    <row r="716" spans="4:27" s="16" customFormat="1" hidden="1" x14ac:dyDescent="0.2">
      <c r="D716" s="17"/>
      <c r="E716" s="17"/>
      <c r="F716" s="18"/>
      <c r="G716" s="18"/>
      <c r="H716" s="18"/>
      <c r="I716" s="17"/>
      <c r="J716" s="17"/>
      <c r="M716" s="108"/>
      <c r="N716" s="190"/>
      <c r="O716" s="190"/>
      <c r="P716" s="191"/>
      <c r="Q716" s="192"/>
      <c r="R716" s="191"/>
      <c r="S716" s="191"/>
      <c r="T716" s="108"/>
      <c r="U716" s="108"/>
      <c r="V716" s="108"/>
      <c r="W716" s="108"/>
      <c r="X716" s="108"/>
      <c r="Y716" s="108"/>
      <c r="Z716" s="108"/>
      <c r="AA716" s="108"/>
    </row>
    <row r="717" spans="4:27" s="16" customFormat="1" hidden="1" x14ac:dyDescent="0.2">
      <c r="D717" s="17"/>
      <c r="E717" s="17"/>
      <c r="F717" s="18"/>
      <c r="G717" s="18"/>
      <c r="H717" s="18"/>
      <c r="I717" s="17"/>
      <c r="J717" s="17"/>
      <c r="M717" s="108"/>
      <c r="N717" s="190"/>
      <c r="O717" s="190"/>
      <c r="P717" s="191"/>
      <c r="Q717" s="192"/>
      <c r="R717" s="191"/>
      <c r="S717" s="191"/>
      <c r="T717" s="108"/>
      <c r="U717" s="108"/>
      <c r="V717" s="108"/>
      <c r="W717" s="108"/>
      <c r="X717" s="108"/>
      <c r="Y717" s="108"/>
      <c r="Z717" s="108"/>
      <c r="AA717" s="108"/>
    </row>
    <row r="718" spans="4:27" s="16" customFormat="1" hidden="1" x14ac:dyDescent="0.2">
      <c r="D718" s="17"/>
      <c r="E718" s="17"/>
      <c r="F718" s="18"/>
      <c r="G718" s="18"/>
      <c r="H718" s="18"/>
      <c r="I718" s="17"/>
      <c r="J718" s="17"/>
      <c r="M718" s="108"/>
      <c r="N718" s="190"/>
      <c r="O718" s="190"/>
      <c r="P718" s="191"/>
      <c r="Q718" s="192"/>
      <c r="R718" s="191"/>
      <c r="S718" s="191"/>
      <c r="T718" s="108"/>
      <c r="U718" s="108"/>
      <c r="V718" s="108"/>
      <c r="W718" s="108"/>
      <c r="X718" s="108"/>
      <c r="Y718" s="108"/>
      <c r="Z718" s="108"/>
      <c r="AA718" s="108"/>
    </row>
    <row r="719" spans="4:27" s="16" customFormat="1" hidden="1" x14ac:dyDescent="0.2">
      <c r="D719" s="17"/>
      <c r="E719" s="17"/>
      <c r="F719" s="18"/>
      <c r="G719" s="18"/>
      <c r="H719" s="18"/>
      <c r="I719" s="17"/>
      <c r="J719" s="17"/>
      <c r="M719" s="108"/>
      <c r="N719" s="190"/>
      <c r="O719" s="190"/>
      <c r="P719" s="191"/>
      <c r="Q719" s="192"/>
      <c r="R719" s="191"/>
      <c r="S719" s="191"/>
      <c r="T719" s="108"/>
      <c r="U719" s="108"/>
      <c r="V719" s="108"/>
      <c r="W719" s="108"/>
      <c r="X719" s="108"/>
      <c r="Y719" s="108"/>
      <c r="Z719" s="108"/>
      <c r="AA719" s="108"/>
    </row>
    <row r="720" spans="4:27" s="16" customFormat="1" hidden="1" x14ac:dyDescent="0.2">
      <c r="D720" s="17"/>
      <c r="E720" s="17"/>
      <c r="F720" s="18"/>
      <c r="G720" s="18"/>
      <c r="H720" s="18"/>
      <c r="I720" s="17"/>
      <c r="J720" s="17"/>
      <c r="M720" s="108"/>
      <c r="N720" s="190"/>
      <c r="O720" s="190"/>
      <c r="P720" s="191"/>
      <c r="Q720" s="192"/>
      <c r="R720" s="191"/>
      <c r="S720" s="191"/>
      <c r="T720" s="108"/>
      <c r="U720" s="108"/>
      <c r="V720" s="108"/>
      <c r="W720" s="108"/>
      <c r="X720" s="108"/>
      <c r="Y720" s="108"/>
      <c r="Z720" s="108"/>
      <c r="AA720" s="108"/>
    </row>
    <row r="721" spans="4:27" s="16" customFormat="1" hidden="1" x14ac:dyDescent="0.2">
      <c r="D721" s="17"/>
      <c r="E721" s="17"/>
      <c r="F721" s="18"/>
      <c r="G721" s="18"/>
      <c r="H721" s="18"/>
      <c r="I721" s="17"/>
      <c r="J721" s="17"/>
      <c r="M721" s="108"/>
      <c r="N721" s="190"/>
      <c r="O721" s="190"/>
      <c r="P721" s="191"/>
      <c r="Q721" s="192"/>
      <c r="R721" s="191"/>
      <c r="S721" s="191"/>
      <c r="T721" s="108"/>
      <c r="U721" s="108"/>
      <c r="V721" s="108"/>
      <c r="W721" s="108"/>
      <c r="X721" s="108"/>
      <c r="Y721" s="108"/>
      <c r="Z721" s="108"/>
      <c r="AA721" s="108"/>
    </row>
    <row r="722" spans="4:27" s="16" customFormat="1" hidden="1" x14ac:dyDescent="0.2">
      <c r="D722" s="17"/>
      <c r="E722" s="17"/>
      <c r="F722" s="18"/>
      <c r="G722" s="18"/>
      <c r="H722" s="18"/>
      <c r="I722" s="17"/>
      <c r="J722" s="17"/>
      <c r="M722" s="108"/>
      <c r="N722" s="190"/>
      <c r="O722" s="190"/>
      <c r="P722" s="191"/>
      <c r="Q722" s="192"/>
      <c r="R722" s="191"/>
      <c r="S722" s="191"/>
      <c r="T722" s="108"/>
      <c r="U722" s="108"/>
      <c r="V722" s="108"/>
      <c r="W722" s="108"/>
      <c r="X722" s="108"/>
      <c r="Y722" s="108"/>
      <c r="Z722" s="108"/>
      <c r="AA722" s="108"/>
    </row>
    <row r="723" spans="4:27" s="16" customFormat="1" hidden="1" x14ac:dyDescent="0.2">
      <c r="D723" s="17"/>
      <c r="E723" s="17"/>
      <c r="F723" s="18"/>
      <c r="G723" s="18"/>
      <c r="H723" s="18"/>
      <c r="I723" s="17"/>
      <c r="J723" s="17"/>
      <c r="M723" s="108"/>
      <c r="N723" s="190"/>
      <c r="O723" s="190"/>
      <c r="P723" s="191"/>
      <c r="Q723" s="192"/>
      <c r="R723" s="191"/>
      <c r="S723" s="191"/>
      <c r="T723" s="108"/>
      <c r="U723" s="108"/>
      <c r="V723" s="108"/>
      <c r="W723" s="108"/>
      <c r="X723" s="108"/>
      <c r="Y723" s="108"/>
      <c r="Z723" s="108"/>
      <c r="AA723" s="108"/>
    </row>
    <row r="724" spans="4:27" s="16" customFormat="1" hidden="1" x14ac:dyDescent="0.2">
      <c r="D724" s="17"/>
      <c r="E724" s="17"/>
      <c r="F724" s="18"/>
      <c r="G724" s="18"/>
      <c r="H724" s="18"/>
      <c r="I724" s="17"/>
      <c r="J724" s="17"/>
      <c r="M724" s="108"/>
      <c r="N724" s="190"/>
      <c r="O724" s="190"/>
      <c r="P724" s="191"/>
      <c r="Q724" s="192"/>
      <c r="R724" s="191"/>
      <c r="S724" s="191"/>
      <c r="T724" s="108"/>
      <c r="U724" s="108"/>
      <c r="V724" s="108"/>
      <c r="W724" s="108"/>
      <c r="X724" s="108"/>
      <c r="Y724" s="108"/>
      <c r="Z724" s="108"/>
      <c r="AA724" s="108"/>
    </row>
    <row r="725" spans="4:27" s="16" customFormat="1" hidden="1" x14ac:dyDescent="0.2">
      <c r="D725" s="17"/>
      <c r="E725" s="17"/>
      <c r="F725" s="18"/>
      <c r="G725" s="18"/>
      <c r="H725" s="18"/>
      <c r="I725" s="17"/>
      <c r="J725" s="17"/>
      <c r="M725" s="108"/>
      <c r="N725" s="190"/>
      <c r="O725" s="190"/>
      <c r="P725" s="191"/>
      <c r="Q725" s="192"/>
      <c r="R725" s="191"/>
      <c r="S725" s="191"/>
      <c r="T725" s="108"/>
      <c r="U725" s="108"/>
      <c r="V725" s="108"/>
      <c r="W725" s="108"/>
      <c r="X725" s="108"/>
      <c r="Y725" s="108"/>
      <c r="Z725" s="108"/>
      <c r="AA725" s="108"/>
    </row>
    <row r="726" spans="4:27" s="16" customFormat="1" hidden="1" x14ac:dyDescent="0.2">
      <c r="D726" s="17"/>
      <c r="E726" s="17"/>
      <c r="F726" s="18"/>
      <c r="G726" s="18"/>
      <c r="H726" s="18"/>
      <c r="I726" s="17"/>
      <c r="J726" s="17"/>
      <c r="M726" s="108"/>
      <c r="N726" s="190"/>
      <c r="O726" s="190"/>
      <c r="P726" s="191"/>
      <c r="Q726" s="192"/>
      <c r="R726" s="191"/>
      <c r="S726" s="191"/>
      <c r="T726" s="108"/>
      <c r="U726" s="108"/>
      <c r="V726" s="108"/>
      <c r="W726" s="108"/>
      <c r="X726" s="108"/>
      <c r="Y726" s="108"/>
      <c r="Z726" s="108"/>
      <c r="AA726" s="108"/>
    </row>
    <row r="727" spans="4:27" s="16" customFormat="1" hidden="1" x14ac:dyDescent="0.2">
      <c r="D727" s="17"/>
      <c r="E727" s="17"/>
      <c r="F727" s="18"/>
      <c r="G727" s="18"/>
      <c r="H727" s="18"/>
      <c r="I727" s="17"/>
      <c r="J727" s="17"/>
      <c r="M727" s="108"/>
      <c r="N727" s="190"/>
      <c r="O727" s="190"/>
      <c r="P727" s="191"/>
      <c r="Q727" s="192"/>
      <c r="R727" s="191"/>
      <c r="S727" s="191"/>
      <c r="T727" s="108"/>
      <c r="U727" s="108"/>
      <c r="V727" s="108"/>
      <c r="W727" s="108"/>
      <c r="X727" s="108"/>
      <c r="Y727" s="108"/>
      <c r="Z727" s="108"/>
      <c r="AA727" s="108"/>
    </row>
    <row r="728" spans="4:27" s="16" customFormat="1" hidden="1" x14ac:dyDescent="0.2">
      <c r="D728" s="17"/>
      <c r="E728" s="17"/>
      <c r="F728" s="18"/>
      <c r="G728" s="18"/>
      <c r="H728" s="18"/>
      <c r="I728" s="17"/>
      <c r="J728" s="17"/>
      <c r="M728" s="108"/>
      <c r="N728" s="190"/>
      <c r="O728" s="190"/>
      <c r="P728" s="191"/>
      <c r="Q728" s="192"/>
      <c r="R728" s="191"/>
      <c r="S728" s="191"/>
      <c r="T728" s="108"/>
      <c r="U728" s="108"/>
      <c r="V728" s="108"/>
      <c r="W728" s="108"/>
      <c r="X728" s="108"/>
      <c r="Y728" s="108"/>
      <c r="Z728" s="108"/>
      <c r="AA728" s="108"/>
    </row>
    <row r="729" spans="4:27" s="16" customFormat="1" hidden="1" x14ac:dyDescent="0.2">
      <c r="D729" s="17"/>
      <c r="E729" s="17"/>
      <c r="F729" s="18"/>
      <c r="G729" s="18"/>
      <c r="H729" s="18"/>
      <c r="I729" s="17"/>
      <c r="J729" s="17"/>
      <c r="M729" s="108"/>
      <c r="N729" s="190"/>
      <c r="O729" s="190"/>
      <c r="P729" s="191"/>
      <c r="Q729" s="192"/>
      <c r="R729" s="191"/>
      <c r="S729" s="191"/>
      <c r="T729" s="108"/>
      <c r="U729" s="108"/>
      <c r="V729" s="108"/>
      <c r="W729" s="108"/>
      <c r="X729" s="108"/>
      <c r="Y729" s="108"/>
      <c r="Z729" s="108"/>
      <c r="AA729" s="108"/>
    </row>
    <row r="730" spans="4:27" s="16" customFormat="1" hidden="1" x14ac:dyDescent="0.2">
      <c r="D730" s="17"/>
      <c r="E730" s="17"/>
      <c r="F730" s="18"/>
      <c r="G730" s="18"/>
      <c r="H730" s="18"/>
      <c r="I730" s="17"/>
      <c r="J730" s="17"/>
      <c r="M730" s="108"/>
      <c r="N730" s="190"/>
      <c r="O730" s="190"/>
      <c r="P730" s="191"/>
      <c r="Q730" s="192"/>
      <c r="R730" s="191"/>
      <c r="S730" s="191"/>
      <c r="T730" s="108"/>
      <c r="U730" s="108"/>
      <c r="V730" s="108"/>
      <c r="W730" s="108"/>
      <c r="X730" s="108"/>
      <c r="Y730" s="108"/>
      <c r="Z730" s="108"/>
      <c r="AA730" s="108"/>
    </row>
    <row r="731" spans="4:27" s="16" customFormat="1" hidden="1" x14ac:dyDescent="0.2">
      <c r="D731" s="17"/>
      <c r="E731" s="17"/>
      <c r="F731" s="18"/>
      <c r="G731" s="18"/>
      <c r="H731" s="18"/>
      <c r="I731" s="17"/>
      <c r="J731" s="17"/>
      <c r="M731" s="108"/>
      <c r="N731" s="190"/>
      <c r="O731" s="190"/>
      <c r="P731" s="191"/>
      <c r="Q731" s="192"/>
      <c r="R731" s="191"/>
      <c r="S731" s="191"/>
      <c r="T731" s="108"/>
      <c r="U731" s="108"/>
      <c r="V731" s="108"/>
      <c r="W731" s="108"/>
      <c r="X731" s="108"/>
      <c r="Y731" s="108"/>
      <c r="Z731" s="108"/>
      <c r="AA731" s="108"/>
    </row>
    <row r="732" spans="4:27" s="16" customFormat="1" hidden="1" x14ac:dyDescent="0.2">
      <c r="D732" s="17"/>
      <c r="E732" s="17"/>
      <c r="F732" s="18"/>
      <c r="G732" s="18"/>
      <c r="H732" s="18"/>
      <c r="I732" s="17"/>
      <c r="J732" s="17"/>
      <c r="M732" s="108"/>
      <c r="N732" s="190"/>
      <c r="O732" s="190"/>
      <c r="P732" s="191"/>
      <c r="Q732" s="192"/>
      <c r="R732" s="191"/>
      <c r="S732" s="191"/>
      <c r="T732" s="108"/>
      <c r="U732" s="108"/>
      <c r="V732" s="108"/>
      <c r="W732" s="108"/>
      <c r="X732" s="108"/>
      <c r="Y732" s="108"/>
      <c r="Z732" s="108"/>
      <c r="AA732" s="108"/>
    </row>
    <row r="733" spans="4:27" s="16" customFormat="1" hidden="1" x14ac:dyDescent="0.2">
      <c r="D733" s="17"/>
      <c r="E733" s="17"/>
      <c r="F733" s="18"/>
      <c r="G733" s="18"/>
      <c r="H733" s="18"/>
      <c r="I733" s="17"/>
      <c r="J733" s="17"/>
      <c r="M733" s="108"/>
      <c r="N733" s="190"/>
      <c r="O733" s="190"/>
      <c r="P733" s="191"/>
      <c r="Q733" s="192"/>
      <c r="R733" s="191"/>
      <c r="S733" s="191"/>
      <c r="T733" s="108"/>
      <c r="U733" s="108"/>
      <c r="V733" s="108"/>
      <c r="W733" s="108"/>
      <c r="X733" s="108"/>
      <c r="Y733" s="108"/>
      <c r="Z733" s="108"/>
      <c r="AA733" s="108"/>
    </row>
    <row r="734" spans="4:27" s="16" customFormat="1" hidden="1" x14ac:dyDescent="0.2">
      <c r="D734" s="17"/>
      <c r="E734" s="17"/>
      <c r="F734" s="18"/>
      <c r="G734" s="18"/>
      <c r="H734" s="18"/>
      <c r="I734" s="17"/>
      <c r="J734" s="17"/>
      <c r="M734" s="108"/>
      <c r="N734" s="190"/>
      <c r="O734" s="190"/>
      <c r="P734" s="191"/>
      <c r="Q734" s="192"/>
      <c r="R734" s="191"/>
      <c r="S734" s="191"/>
      <c r="T734" s="108"/>
      <c r="U734" s="108"/>
      <c r="V734" s="108"/>
      <c r="W734" s="108"/>
      <c r="X734" s="108"/>
      <c r="Y734" s="108"/>
      <c r="Z734" s="108"/>
      <c r="AA734" s="108"/>
    </row>
    <row r="735" spans="4:27" s="16" customFormat="1" hidden="1" x14ac:dyDescent="0.2">
      <c r="D735" s="17"/>
      <c r="E735" s="17"/>
      <c r="F735" s="18"/>
      <c r="G735" s="18"/>
      <c r="H735" s="18"/>
      <c r="I735" s="17"/>
      <c r="J735" s="17"/>
      <c r="M735" s="108"/>
      <c r="N735" s="190"/>
      <c r="O735" s="190"/>
      <c r="P735" s="191"/>
      <c r="Q735" s="192"/>
      <c r="R735" s="191"/>
      <c r="S735" s="191"/>
      <c r="T735" s="108"/>
      <c r="U735" s="108"/>
      <c r="V735" s="108"/>
      <c r="W735" s="108"/>
      <c r="X735" s="108"/>
      <c r="Y735" s="108"/>
      <c r="Z735" s="108"/>
      <c r="AA735" s="108"/>
    </row>
    <row r="736" spans="4:27" s="16" customFormat="1" hidden="1" x14ac:dyDescent="0.2">
      <c r="D736" s="17"/>
      <c r="E736" s="17"/>
      <c r="F736" s="18"/>
      <c r="G736" s="18"/>
      <c r="H736" s="18"/>
      <c r="I736" s="17"/>
      <c r="J736" s="17"/>
      <c r="M736" s="108"/>
      <c r="N736" s="190"/>
      <c r="O736" s="190"/>
      <c r="P736" s="191"/>
      <c r="Q736" s="192"/>
      <c r="R736" s="191"/>
      <c r="S736" s="191"/>
      <c r="T736" s="108"/>
      <c r="U736" s="108"/>
      <c r="V736" s="108"/>
      <c r="W736" s="108"/>
      <c r="X736" s="108"/>
      <c r="Y736" s="108"/>
      <c r="Z736" s="108"/>
      <c r="AA736" s="108"/>
    </row>
    <row r="737" spans="4:27" s="16" customFormat="1" hidden="1" x14ac:dyDescent="0.2">
      <c r="D737" s="17"/>
      <c r="E737" s="17"/>
      <c r="F737" s="18"/>
      <c r="G737" s="18"/>
      <c r="H737" s="18"/>
      <c r="I737" s="17"/>
      <c r="J737" s="17"/>
      <c r="M737" s="108"/>
      <c r="N737" s="190"/>
      <c r="O737" s="190"/>
      <c r="P737" s="191"/>
      <c r="Q737" s="192"/>
      <c r="R737" s="191"/>
      <c r="S737" s="191"/>
      <c r="T737" s="108"/>
      <c r="U737" s="108"/>
      <c r="V737" s="108"/>
      <c r="W737" s="108"/>
      <c r="X737" s="108"/>
      <c r="Y737" s="108"/>
      <c r="Z737" s="108"/>
      <c r="AA737" s="108"/>
    </row>
    <row r="738" spans="4:27" s="16" customFormat="1" hidden="1" x14ac:dyDescent="0.2">
      <c r="D738" s="17"/>
      <c r="E738" s="17"/>
      <c r="F738" s="18"/>
      <c r="G738" s="18"/>
      <c r="H738" s="18"/>
      <c r="I738" s="17"/>
      <c r="J738" s="17"/>
      <c r="M738" s="108"/>
      <c r="N738" s="190"/>
      <c r="O738" s="190"/>
      <c r="P738" s="191"/>
      <c r="Q738" s="192"/>
      <c r="R738" s="191"/>
      <c r="S738" s="191"/>
      <c r="T738" s="108"/>
      <c r="U738" s="108"/>
      <c r="V738" s="108"/>
      <c r="W738" s="108"/>
      <c r="X738" s="108"/>
      <c r="Y738" s="108"/>
      <c r="Z738" s="108"/>
      <c r="AA738" s="108"/>
    </row>
    <row r="739" spans="4:27" s="16" customFormat="1" hidden="1" x14ac:dyDescent="0.2">
      <c r="D739" s="17"/>
      <c r="E739" s="17"/>
      <c r="F739" s="18"/>
      <c r="G739" s="18"/>
      <c r="H739" s="18"/>
      <c r="I739" s="17"/>
      <c r="J739" s="17"/>
      <c r="M739" s="108"/>
      <c r="N739" s="190"/>
      <c r="O739" s="190"/>
      <c r="P739" s="191"/>
      <c r="Q739" s="192"/>
      <c r="R739" s="191"/>
      <c r="S739" s="191"/>
      <c r="T739" s="108"/>
      <c r="U739" s="108"/>
      <c r="V739" s="108"/>
      <c r="W739" s="108"/>
      <c r="X739" s="108"/>
      <c r="Y739" s="108"/>
      <c r="Z739" s="108"/>
      <c r="AA739" s="108"/>
    </row>
    <row r="740" spans="4:27" s="16" customFormat="1" hidden="1" x14ac:dyDescent="0.2">
      <c r="D740" s="17"/>
      <c r="E740" s="17"/>
      <c r="F740" s="18"/>
      <c r="G740" s="18"/>
      <c r="H740" s="18"/>
      <c r="I740" s="17"/>
      <c r="J740" s="17"/>
      <c r="M740" s="108"/>
      <c r="N740" s="190"/>
      <c r="O740" s="190"/>
      <c r="P740" s="191"/>
      <c r="Q740" s="192"/>
      <c r="R740" s="191"/>
      <c r="S740" s="191"/>
      <c r="T740" s="108"/>
      <c r="U740" s="108"/>
      <c r="V740" s="108"/>
      <c r="W740" s="108"/>
      <c r="X740" s="108"/>
      <c r="Y740" s="108"/>
      <c r="Z740" s="108"/>
      <c r="AA740" s="108"/>
    </row>
    <row r="741" spans="4:27" s="16" customFormat="1" hidden="1" x14ac:dyDescent="0.2">
      <c r="D741" s="17"/>
      <c r="E741" s="17"/>
      <c r="F741" s="18"/>
      <c r="G741" s="18"/>
      <c r="H741" s="18"/>
      <c r="I741" s="17"/>
      <c r="J741" s="17"/>
      <c r="M741" s="108"/>
      <c r="N741" s="190"/>
      <c r="O741" s="190"/>
      <c r="P741" s="191"/>
      <c r="Q741" s="192"/>
      <c r="R741" s="191"/>
      <c r="S741" s="191"/>
      <c r="T741" s="108"/>
      <c r="U741" s="108"/>
      <c r="V741" s="108"/>
      <c r="W741" s="108"/>
      <c r="X741" s="108"/>
      <c r="Y741" s="108"/>
      <c r="Z741" s="108"/>
      <c r="AA741" s="108"/>
    </row>
    <row r="742" spans="4:27" s="16" customFormat="1" hidden="1" x14ac:dyDescent="0.2">
      <c r="D742" s="17"/>
      <c r="E742" s="17"/>
      <c r="F742" s="18"/>
      <c r="G742" s="18"/>
      <c r="H742" s="18"/>
      <c r="I742" s="17"/>
      <c r="J742" s="17"/>
      <c r="M742" s="108"/>
      <c r="N742" s="190"/>
      <c r="O742" s="190"/>
      <c r="P742" s="191"/>
      <c r="Q742" s="192"/>
      <c r="R742" s="191"/>
      <c r="S742" s="191"/>
      <c r="T742" s="108"/>
      <c r="U742" s="108"/>
      <c r="V742" s="108"/>
      <c r="W742" s="108"/>
      <c r="X742" s="108"/>
      <c r="Y742" s="108"/>
      <c r="Z742" s="108"/>
      <c r="AA742" s="108"/>
    </row>
    <row r="743" spans="4:27" s="16" customFormat="1" hidden="1" x14ac:dyDescent="0.2">
      <c r="D743" s="17"/>
      <c r="E743" s="17"/>
      <c r="F743" s="18"/>
      <c r="G743" s="18"/>
      <c r="H743" s="18"/>
      <c r="I743" s="17"/>
      <c r="J743" s="17"/>
      <c r="M743" s="108"/>
      <c r="N743" s="190"/>
      <c r="O743" s="190"/>
      <c r="P743" s="191"/>
      <c r="Q743" s="192"/>
      <c r="R743" s="191"/>
      <c r="S743" s="191"/>
      <c r="T743" s="108"/>
      <c r="U743" s="108"/>
      <c r="V743" s="108"/>
      <c r="W743" s="108"/>
      <c r="X743" s="108"/>
      <c r="Y743" s="108"/>
      <c r="Z743" s="108"/>
      <c r="AA743" s="108"/>
    </row>
    <row r="744" spans="4:27" s="16" customFormat="1" hidden="1" x14ac:dyDescent="0.2">
      <c r="D744" s="17"/>
      <c r="E744" s="17"/>
      <c r="F744" s="18"/>
      <c r="G744" s="18"/>
      <c r="H744" s="18"/>
      <c r="I744" s="17"/>
      <c r="J744" s="17"/>
      <c r="M744" s="108"/>
      <c r="N744" s="190"/>
      <c r="O744" s="190"/>
      <c r="P744" s="191"/>
      <c r="Q744" s="192"/>
      <c r="R744" s="191"/>
      <c r="S744" s="191"/>
      <c r="T744" s="108"/>
      <c r="U744" s="108"/>
      <c r="V744" s="108"/>
      <c r="W744" s="108"/>
      <c r="X744" s="108"/>
      <c r="Y744" s="108"/>
      <c r="Z744" s="108"/>
      <c r="AA744" s="108"/>
    </row>
    <row r="745" spans="4:27" s="16" customFormat="1" hidden="1" x14ac:dyDescent="0.2">
      <c r="D745" s="17"/>
      <c r="E745" s="17"/>
      <c r="F745" s="18"/>
      <c r="G745" s="18"/>
      <c r="H745" s="18"/>
      <c r="I745" s="17"/>
      <c r="J745" s="17"/>
      <c r="M745" s="108"/>
      <c r="N745" s="190"/>
      <c r="O745" s="190"/>
      <c r="P745" s="191"/>
      <c r="Q745" s="192"/>
      <c r="R745" s="191"/>
      <c r="S745" s="191"/>
      <c r="T745" s="108"/>
      <c r="U745" s="108"/>
      <c r="V745" s="108"/>
      <c r="W745" s="108"/>
      <c r="X745" s="108"/>
      <c r="Y745" s="108"/>
      <c r="Z745" s="108"/>
      <c r="AA745" s="108"/>
    </row>
    <row r="746" spans="4:27" s="16" customFormat="1" hidden="1" x14ac:dyDescent="0.2">
      <c r="D746" s="17"/>
      <c r="E746" s="17"/>
      <c r="F746" s="18"/>
      <c r="G746" s="18"/>
      <c r="H746" s="18"/>
      <c r="I746" s="17"/>
      <c r="J746" s="17"/>
      <c r="M746" s="108"/>
      <c r="N746" s="190"/>
      <c r="O746" s="190"/>
      <c r="P746" s="191"/>
      <c r="Q746" s="192"/>
      <c r="R746" s="191"/>
      <c r="S746" s="191"/>
      <c r="T746" s="108"/>
      <c r="U746" s="108"/>
      <c r="V746" s="108"/>
      <c r="W746" s="108"/>
      <c r="X746" s="108"/>
      <c r="Y746" s="108"/>
      <c r="Z746" s="108"/>
      <c r="AA746" s="108"/>
    </row>
    <row r="747" spans="4:27" s="16" customFormat="1" hidden="1" x14ac:dyDescent="0.2">
      <c r="D747" s="17"/>
      <c r="E747" s="17"/>
      <c r="F747" s="18"/>
      <c r="G747" s="18"/>
      <c r="H747" s="18"/>
      <c r="I747" s="17"/>
      <c r="J747" s="17"/>
      <c r="M747" s="108"/>
      <c r="N747" s="190"/>
      <c r="O747" s="190"/>
      <c r="P747" s="191"/>
      <c r="Q747" s="192"/>
      <c r="R747" s="191"/>
      <c r="S747" s="191"/>
      <c r="T747" s="108"/>
      <c r="U747" s="108"/>
      <c r="V747" s="108"/>
      <c r="W747" s="108"/>
      <c r="X747" s="108"/>
      <c r="Y747" s="108"/>
      <c r="Z747" s="108"/>
      <c r="AA747" s="108"/>
    </row>
    <row r="748" spans="4:27" s="16" customFormat="1" hidden="1" x14ac:dyDescent="0.2">
      <c r="D748" s="17"/>
      <c r="E748" s="17"/>
      <c r="F748" s="18"/>
      <c r="G748" s="18"/>
      <c r="H748" s="18"/>
      <c r="I748" s="17"/>
      <c r="J748" s="17"/>
      <c r="M748" s="108"/>
      <c r="N748" s="190"/>
      <c r="O748" s="190"/>
      <c r="P748" s="191"/>
      <c r="Q748" s="192"/>
      <c r="R748" s="191"/>
      <c r="S748" s="191"/>
      <c r="T748" s="108"/>
      <c r="U748" s="108"/>
      <c r="V748" s="108"/>
      <c r="W748" s="108"/>
      <c r="X748" s="108"/>
      <c r="Y748" s="108"/>
      <c r="Z748" s="108"/>
      <c r="AA748" s="108"/>
    </row>
    <row r="749" spans="4:27" s="16" customFormat="1" hidden="1" x14ac:dyDescent="0.2">
      <c r="D749" s="17"/>
      <c r="E749" s="17"/>
      <c r="F749" s="18"/>
      <c r="G749" s="18"/>
      <c r="H749" s="18"/>
      <c r="I749" s="17"/>
      <c r="J749" s="17"/>
      <c r="M749" s="108"/>
      <c r="N749" s="190"/>
      <c r="O749" s="190"/>
      <c r="P749" s="191"/>
      <c r="Q749" s="192"/>
      <c r="R749" s="191"/>
      <c r="S749" s="191"/>
      <c r="T749" s="108"/>
      <c r="U749" s="108"/>
      <c r="V749" s="108"/>
      <c r="W749" s="108"/>
      <c r="X749" s="108"/>
      <c r="Y749" s="108"/>
      <c r="Z749" s="108"/>
      <c r="AA749" s="108"/>
    </row>
    <row r="750" spans="4:27" s="16" customFormat="1" hidden="1" x14ac:dyDescent="0.2">
      <c r="D750" s="17"/>
      <c r="E750" s="17"/>
      <c r="F750" s="18"/>
      <c r="G750" s="18"/>
      <c r="H750" s="18"/>
      <c r="I750" s="17"/>
      <c r="J750" s="17"/>
      <c r="M750" s="108"/>
      <c r="N750" s="190"/>
      <c r="O750" s="190"/>
      <c r="P750" s="191"/>
      <c r="Q750" s="192"/>
      <c r="R750" s="191"/>
      <c r="S750" s="191"/>
      <c r="T750" s="108"/>
      <c r="U750" s="108"/>
      <c r="V750" s="108"/>
      <c r="W750" s="108"/>
      <c r="X750" s="108"/>
      <c r="Y750" s="108"/>
      <c r="Z750" s="108"/>
      <c r="AA750" s="108"/>
    </row>
    <row r="751" spans="4:27" s="16" customFormat="1" hidden="1" x14ac:dyDescent="0.2">
      <c r="D751" s="17"/>
      <c r="E751" s="17"/>
      <c r="F751" s="18"/>
      <c r="G751" s="18"/>
      <c r="H751" s="18"/>
      <c r="I751" s="17"/>
      <c r="J751" s="17"/>
      <c r="M751" s="108"/>
      <c r="N751" s="190"/>
      <c r="O751" s="190"/>
      <c r="P751" s="191"/>
      <c r="Q751" s="192"/>
      <c r="R751" s="191"/>
      <c r="S751" s="191"/>
      <c r="T751" s="108"/>
      <c r="U751" s="108"/>
      <c r="V751" s="108"/>
      <c r="W751" s="108"/>
      <c r="X751" s="108"/>
      <c r="Y751" s="108"/>
      <c r="Z751" s="108"/>
      <c r="AA751" s="108"/>
    </row>
    <row r="752" spans="4:27" s="16" customFormat="1" hidden="1" x14ac:dyDescent="0.2">
      <c r="D752" s="17"/>
      <c r="E752" s="17"/>
      <c r="F752" s="18"/>
      <c r="G752" s="18"/>
      <c r="H752" s="18"/>
      <c r="I752" s="17"/>
      <c r="J752" s="17"/>
      <c r="M752" s="108"/>
      <c r="N752" s="190"/>
      <c r="O752" s="190"/>
      <c r="P752" s="191"/>
      <c r="Q752" s="192"/>
      <c r="R752" s="191"/>
      <c r="S752" s="191"/>
      <c r="T752" s="108"/>
      <c r="U752" s="108"/>
      <c r="V752" s="108"/>
      <c r="W752" s="108"/>
      <c r="X752" s="108"/>
      <c r="Y752" s="108"/>
      <c r="Z752" s="108"/>
      <c r="AA752" s="108"/>
    </row>
    <row r="753" spans="4:27" s="16" customFormat="1" hidden="1" x14ac:dyDescent="0.2">
      <c r="D753" s="17"/>
      <c r="E753" s="17"/>
      <c r="F753" s="18"/>
      <c r="G753" s="18"/>
      <c r="H753" s="18"/>
      <c r="I753" s="17"/>
      <c r="J753" s="17"/>
      <c r="M753" s="108"/>
      <c r="N753" s="190"/>
      <c r="O753" s="190"/>
      <c r="P753" s="191"/>
      <c r="Q753" s="192"/>
      <c r="R753" s="191"/>
      <c r="S753" s="191"/>
      <c r="T753" s="108"/>
      <c r="U753" s="108"/>
      <c r="V753" s="108"/>
      <c r="W753" s="108"/>
      <c r="X753" s="108"/>
      <c r="Y753" s="108"/>
      <c r="Z753" s="108"/>
      <c r="AA753" s="108"/>
    </row>
    <row r="754" spans="4:27" s="16" customFormat="1" hidden="1" x14ac:dyDescent="0.2">
      <c r="D754" s="17"/>
      <c r="E754" s="17"/>
      <c r="F754" s="18"/>
      <c r="G754" s="18"/>
      <c r="H754" s="18"/>
      <c r="I754" s="17"/>
      <c r="J754" s="17"/>
      <c r="M754" s="108"/>
      <c r="N754" s="190"/>
      <c r="O754" s="190"/>
      <c r="P754" s="191"/>
      <c r="Q754" s="192"/>
      <c r="R754" s="191"/>
      <c r="S754" s="191"/>
      <c r="T754" s="108"/>
      <c r="U754" s="108"/>
      <c r="V754" s="108"/>
      <c r="W754" s="108"/>
      <c r="X754" s="108"/>
      <c r="Y754" s="108"/>
      <c r="Z754" s="108"/>
      <c r="AA754" s="108"/>
    </row>
    <row r="755" spans="4:27" s="16" customFormat="1" hidden="1" x14ac:dyDescent="0.2">
      <c r="D755" s="17"/>
      <c r="E755" s="17"/>
      <c r="F755" s="18"/>
      <c r="G755" s="18"/>
      <c r="H755" s="18"/>
      <c r="I755" s="17"/>
      <c r="J755" s="17"/>
      <c r="M755" s="108"/>
      <c r="N755" s="190"/>
      <c r="O755" s="190"/>
      <c r="P755" s="191"/>
      <c r="Q755" s="192"/>
      <c r="R755" s="191"/>
      <c r="S755" s="191"/>
      <c r="T755" s="108"/>
      <c r="U755" s="108"/>
      <c r="V755" s="108"/>
      <c r="W755" s="108"/>
      <c r="X755" s="108"/>
      <c r="Y755" s="108"/>
      <c r="Z755" s="108"/>
      <c r="AA755" s="108"/>
    </row>
    <row r="756" spans="4:27" s="16" customFormat="1" hidden="1" x14ac:dyDescent="0.2">
      <c r="D756" s="17"/>
      <c r="E756" s="17"/>
      <c r="F756" s="18"/>
      <c r="G756" s="18"/>
      <c r="H756" s="18"/>
      <c r="I756" s="17"/>
      <c r="J756" s="17"/>
      <c r="M756" s="108"/>
      <c r="N756" s="190"/>
      <c r="O756" s="190"/>
      <c r="P756" s="191"/>
      <c r="Q756" s="192"/>
      <c r="R756" s="191"/>
      <c r="S756" s="191"/>
      <c r="T756" s="108"/>
      <c r="U756" s="108"/>
      <c r="V756" s="108"/>
      <c r="W756" s="108"/>
      <c r="X756" s="108"/>
      <c r="Y756" s="108"/>
      <c r="Z756" s="108"/>
      <c r="AA756" s="108"/>
    </row>
    <row r="757" spans="4:27" s="16" customFormat="1" hidden="1" x14ac:dyDescent="0.2">
      <c r="D757" s="17"/>
      <c r="E757" s="17"/>
      <c r="F757" s="18"/>
      <c r="G757" s="18"/>
      <c r="H757" s="18"/>
      <c r="I757" s="17"/>
      <c r="J757" s="17"/>
      <c r="M757" s="108"/>
      <c r="N757" s="190"/>
      <c r="O757" s="190"/>
      <c r="P757" s="191"/>
      <c r="Q757" s="192"/>
      <c r="R757" s="191"/>
      <c r="S757" s="191"/>
      <c r="T757" s="108"/>
      <c r="U757" s="108"/>
      <c r="V757" s="108"/>
      <c r="W757" s="108"/>
      <c r="X757" s="108"/>
      <c r="Y757" s="108"/>
      <c r="Z757" s="108"/>
      <c r="AA757" s="108"/>
    </row>
    <row r="758" spans="4:27" s="16" customFormat="1" hidden="1" x14ac:dyDescent="0.2">
      <c r="D758" s="17"/>
      <c r="E758" s="17"/>
      <c r="F758" s="18"/>
      <c r="G758" s="18"/>
      <c r="H758" s="18"/>
      <c r="I758" s="17"/>
      <c r="J758" s="17"/>
      <c r="M758" s="108"/>
      <c r="N758" s="190"/>
      <c r="O758" s="190"/>
      <c r="P758" s="191"/>
      <c r="Q758" s="192"/>
      <c r="R758" s="191"/>
      <c r="S758" s="191"/>
      <c r="T758" s="108"/>
      <c r="U758" s="108"/>
      <c r="V758" s="108"/>
      <c r="W758" s="108"/>
      <c r="X758" s="108"/>
      <c r="Y758" s="108"/>
      <c r="Z758" s="108"/>
      <c r="AA758" s="108"/>
    </row>
    <row r="759" spans="4:27" s="16" customFormat="1" hidden="1" x14ac:dyDescent="0.2">
      <c r="D759" s="17"/>
      <c r="E759" s="17"/>
      <c r="F759" s="18"/>
      <c r="G759" s="18"/>
      <c r="H759" s="18"/>
      <c r="I759" s="17"/>
      <c r="J759" s="17"/>
      <c r="M759" s="108"/>
      <c r="N759" s="190"/>
      <c r="O759" s="190"/>
      <c r="P759" s="191"/>
      <c r="Q759" s="192"/>
      <c r="R759" s="191"/>
      <c r="S759" s="191"/>
      <c r="T759" s="108"/>
      <c r="U759" s="108"/>
      <c r="V759" s="108"/>
      <c r="W759" s="108"/>
      <c r="X759" s="108"/>
      <c r="Y759" s="108"/>
      <c r="Z759" s="108"/>
      <c r="AA759" s="108"/>
    </row>
    <row r="760" spans="4:27" s="16" customFormat="1" hidden="1" x14ac:dyDescent="0.2">
      <c r="D760" s="17"/>
      <c r="E760" s="17"/>
      <c r="F760" s="18"/>
      <c r="G760" s="18"/>
      <c r="H760" s="18"/>
      <c r="I760" s="17"/>
      <c r="J760" s="17"/>
      <c r="M760" s="108"/>
      <c r="N760" s="190"/>
      <c r="O760" s="190"/>
      <c r="P760" s="191"/>
      <c r="Q760" s="192"/>
      <c r="R760" s="191"/>
      <c r="S760" s="191"/>
      <c r="T760" s="108"/>
      <c r="U760" s="108"/>
      <c r="V760" s="108"/>
      <c r="W760" s="108"/>
      <c r="X760" s="108"/>
      <c r="Y760" s="108"/>
      <c r="Z760" s="108"/>
      <c r="AA760" s="108"/>
    </row>
    <row r="761" spans="4:27" s="16" customFormat="1" hidden="1" x14ac:dyDescent="0.2">
      <c r="D761" s="17"/>
      <c r="E761" s="17"/>
      <c r="F761" s="18"/>
      <c r="G761" s="18"/>
      <c r="H761" s="18"/>
      <c r="I761" s="17"/>
      <c r="J761" s="17"/>
      <c r="M761" s="108"/>
      <c r="N761" s="190"/>
      <c r="O761" s="190"/>
      <c r="P761" s="191"/>
      <c r="Q761" s="192"/>
      <c r="R761" s="191"/>
      <c r="S761" s="191"/>
      <c r="T761" s="108"/>
      <c r="U761" s="108"/>
      <c r="V761" s="108"/>
      <c r="W761" s="108"/>
      <c r="X761" s="108"/>
      <c r="Y761" s="108"/>
      <c r="Z761" s="108"/>
      <c r="AA761" s="108"/>
    </row>
    <row r="762" spans="4:27" s="16" customFormat="1" hidden="1" x14ac:dyDescent="0.2">
      <c r="D762" s="17"/>
      <c r="E762" s="17"/>
      <c r="F762" s="18"/>
      <c r="G762" s="18"/>
      <c r="H762" s="18"/>
      <c r="I762" s="17"/>
      <c r="J762" s="17"/>
      <c r="M762" s="108"/>
      <c r="N762" s="190"/>
      <c r="O762" s="190"/>
      <c r="P762" s="191"/>
      <c r="Q762" s="192"/>
      <c r="R762" s="191"/>
      <c r="S762" s="191"/>
      <c r="T762" s="108"/>
      <c r="U762" s="108"/>
      <c r="V762" s="108"/>
      <c r="W762" s="108"/>
      <c r="X762" s="108"/>
      <c r="Y762" s="108"/>
      <c r="Z762" s="108"/>
      <c r="AA762" s="108"/>
    </row>
    <row r="763" spans="4:27" s="16" customFormat="1" hidden="1" x14ac:dyDescent="0.2">
      <c r="D763" s="17"/>
      <c r="E763" s="17"/>
      <c r="F763" s="18"/>
      <c r="G763" s="18"/>
      <c r="H763" s="18"/>
      <c r="I763" s="17"/>
      <c r="J763" s="17"/>
      <c r="M763" s="108"/>
      <c r="N763" s="190"/>
      <c r="O763" s="190"/>
      <c r="P763" s="191"/>
      <c r="Q763" s="192"/>
      <c r="R763" s="191"/>
      <c r="S763" s="191"/>
      <c r="T763" s="108"/>
      <c r="U763" s="108"/>
      <c r="V763" s="108"/>
      <c r="W763" s="108"/>
      <c r="X763" s="108"/>
      <c r="Y763" s="108"/>
      <c r="Z763" s="108"/>
      <c r="AA763" s="108"/>
    </row>
    <row r="764" spans="4:27" s="16" customFormat="1" hidden="1" x14ac:dyDescent="0.2">
      <c r="D764" s="17"/>
      <c r="E764" s="17"/>
      <c r="F764" s="18"/>
      <c r="G764" s="18"/>
      <c r="H764" s="18"/>
      <c r="I764" s="17"/>
      <c r="J764" s="17"/>
      <c r="M764" s="108"/>
      <c r="N764" s="190"/>
      <c r="O764" s="190"/>
      <c r="P764" s="191"/>
      <c r="Q764" s="192"/>
      <c r="R764" s="191"/>
      <c r="S764" s="191"/>
      <c r="T764" s="108"/>
      <c r="U764" s="108"/>
      <c r="V764" s="108"/>
      <c r="W764" s="108"/>
      <c r="X764" s="108"/>
      <c r="Y764" s="108"/>
      <c r="Z764" s="108"/>
      <c r="AA764" s="108"/>
    </row>
    <row r="765" spans="4:27" s="16" customFormat="1" hidden="1" x14ac:dyDescent="0.2">
      <c r="D765" s="17"/>
      <c r="E765" s="17"/>
      <c r="F765" s="18"/>
      <c r="G765" s="18"/>
      <c r="H765" s="18"/>
      <c r="I765" s="17"/>
      <c r="J765" s="17"/>
      <c r="M765" s="108"/>
      <c r="N765" s="190"/>
      <c r="O765" s="190"/>
      <c r="P765" s="191"/>
      <c r="Q765" s="192"/>
      <c r="R765" s="191"/>
      <c r="S765" s="191"/>
      <c r="T765" s="108"/>
      <c r="U765" s="108"/>
      <c r="V765" s="108"/>
      <c r="W765" s="108"/>
      <c r="X765" s="108"/>
      <c r="Y765" s="108"/>
      <c r="Z765" s="108"/>
      <c r="AA765" s="108"/>
    </row>
    <row r="766" spans="4:27" s="16" customFormat="1" hidden="1" x14ac:dyDescent="0.2">
      <c r="D766" s="17"/>
      <c r="E766" s="17"/>
      <c r="F766" s="18"/>
      <c r="G766" s="18"/>
      <c r="H766" s="18"/>
      <c r="I766" s="17"/>
      <c r="J766" s="17"/>
      <c r="M766" s="108"/>
      <c r="N766" s="190"/>
      <c r="O766" s="190"/>
      <c r="P766" s="191"/>
      <c r="Q766" s="192"/>
      <c r="R766" s="191"/>
      <c r="S766" s="191"/>
      <c r="T766" s="108"/>
      <c r="U766" s="108"/>
      <c r="V766" s="108"/>
      <c r="W766" s="108"/>
      <c r="X766" s="108"/>
      <c r="Y766" s="108"/>
      <c r="Z766" s="108"/>
      <c r="AA766" s="108"/>
    </row>
    <row r="767" spans="4:27" s="16" customFormat="1" hidden="1" x14ac:dyDescent="0.2">
      <c r="D767" s="17"/>
      <c r="E767" s="17"/>
      <c r="F767" s="18"/>
      <c r="G767" s="18"/>
      <c r="H767" s="18"/>
      <c r="I767" s="17"/>
      <c r="J767" s="17"/>
      <c r="M767" s="108"/>
      <c r="N767" s="190"/>
      <c r="O767" s="190"/>
      <c r="P767" s="191"/>
      <c r="Q767" s="192"/>
      <c r="R767" s="191"/>
      <c r="S767" s="191"/>
      <c r="T767" s="108"/>
      <c r="U767" s="108"/>
      <c r="V767" s="108"/>
      <c r="W767" s="108"/>
      <c r="X767" s="108"/>
      <c r="Y767" s="108"/>
      <c r="Z767" s="108"/>
      <c r="AA767" s="108"/>
    </row>
    <row r="768" spans="4:27" s="16" customFormat="1" hidden="1" x14ac:dyDescent="0.2">
      <c r="D768" s="17"/>
      <c r="E768" s="17"/>
      <c r="F768" s="18"/>
      <c r="G768" s="18"/>
      <c r="H768" s="18"/>
      <c r="I768" s="17"/>
      <c r="J768" s="17"/>
      <c r="M768" s="108"/>
      <c r="N768" s="190"/>
      <c r="O768" s="190"/>
      <c r="P768" s="191"/>
      <c r="Q768" s="192"/>
      <c r="R768" s="191"/>
      <c r="S768" s="191"/>
      <c r="T768" s="108"/>
      <c r="U768" s="108"/>
      <c r="V768" s="108"/>
      <c r="W768" s="108"/>
      <c r="X768" s="108"/>
      <c r="Y768" s="108"/>
      <c r="Z768" s="108"/>
      <c r="AA768" s="108"/>
    </row>
    <row r="769" spans="4:27" s="16" customFormat="1" hidden="1" x14ac:dyDescent="0.2">
      <c r="D769" s="17"/>
      <c r="E769" s="17"/>
      <c r="F769" s="18"/>
      <c r="G769" s="18"/>
      <c r="H769" s="18"/>
      <c r="I769" s="17"/>
      <c r="J769" s="17"/>
      <c r="M769" s="108"/>
      <c r="N769" s="190"/>
      <c r="O769" s="190"/>
      <c r="P769" s="191"/>
      <c r="Q769" s="192"/>
      <c r="R769" s="191"/>
      <c r="S769" s="191"/>
      <c r="T769" s="108"/>
      <c r="U769" s="108"/>
      <c r="V769" s="108"/>
      <c r="W769" s="108"/>
      <c r="X769" s="108"/>
      <c r="Y769" s="108"/>
      <c r="Z769" s="108"/>
      <c r="AA769" s="108"/>
    </row>
    <row r="770" spans="4:27" s="16" customFormat="1" hidden="1" x14ac:dyDescent="0.2">
      <c r="D770" s="17"/>
      <c r="E770" s="17"/>
      <c r="F770" s="18"/>
      <c r="G770" s="18"/>
      <c r="H770" s="18"/>
      <c r="I770" s="17"/>
      <c r="J770" s="17"/>
      <c r="M770" s="108"/>
      <c r="N770" s="190"/>
      <c r="O770" s="190"/>
      <c r="P770" s="191"/>
      <c r="Q770" s="192"/>
      <c r="R770" s="191"/>
      <c r="S770" s="191"/>
      <c r="T770" s="108"/>
      <c r="U770" s="108"/>
      <c r="V770" s="108"/>
      <c r="W770" s="108"/>
      <c r="X770" s="108"/>
      <c r="Y770" s="108"/>
      <c r="Z770" s="108"/>
      <c r="AA770" s="108"/>
    </row>
    <row r="771" spans="4:27" s="16" customFormat="1" hidden="1" x14ac:dyDescent="0.2">
      <c r="D771" s="17"/>
      <c r="E771" s="17"/>
      <c r="F771" s="18"/>
      <c r="G771" s="18"/>
      <c r="H771" s="18"/>
      <c r="I771" s="17"/>
      <c r="J771" s="17"/>
      <c r="M771" s="108"/>
      <c r="N771" s="190"/>
      <c r="O771" s="190"/>
      <c r="P771" s="191"/>
      <c r="Q771" s="192"/>
      <c r="R771" s="191"/>
      <c r="S771" s="191"/>
      <c r="T771" s="108"/>
      <c r="U771" s="108"/>
      <c r="V771" s="108"/>
      <c r="W771" s="108"/>
      <c r="X771" s="108"/>
      <c r="Y771" s="108"/>
      <c r="Z771" s="108"/>
      <c r="AA771" s="108"/>
    </row>
    <row r="772" spans="4:27" s="16" customFormat="1" hidden="1" x14ac:dyDescent="0.2">
      <c r="D772" s="17"/>
      <c r="E772" s="17"/>
      <c r="F772" s="18"/>
      <c r="G772" s="18"/>
      <c r="H772" s="18"/>
      <c r="I772" s="17"/>
      <c r="J772" s="17"/>
      <c r="M772" s="108"/>
      <c r="N772" s="190"/>
      <c r="O772" s="190"/>
      <c r="P772" s="191"/>
      <c r="Q772" s="192"/>
      <c r="R772" s="191"/>
      <c r="S772" s="191"/>
      <c r="T772" s="108"/>
      <c r="U772" s="108"/>
      <c r="V772" s="108"/>
      <c r="W772" s="108"/>
      <c r="X772" s="108"/>
      <c r="Y772" s="108"/>
      <c r="Z772" s="108"/>
      <c r="AA772" s="108"/>
    </row>
    <row r="773" spans="4:27" s="16" customFormat="1" hidden="1" x14ac:dyDescent="0.2">
      <c r="D773" s="17"/>
      <c r="E773" s="17"/>
      <c r="F773" s="18"/>
      <c r="G773" s="18"/>
      <c r="H773" s="18"/>
      <c r="I773" s="17"/>
      <c r="J773" s="17"/>
      <c r="M773" s="108"/>
      <c r="N773" s="190"/>
      <c r="O773" s="190"/>
      <c r="P773" s="191"/>
      <c r="Q773" s="192"/>
      <c r="R773" s="191"/>
      <c r="S773" s="191"/>
      <c r="T773" s="108"/>
      <c r="U773" s="108"/>
      <c r="V773" s="108"/>
      <c r="W773" s="108"/>
      <c r="X773" s="108"/>
      <c r="Y773" s="108"/>
      <c r="Z773" s="108"/>
      <c r="AA773" s="108"/>
    </row>
    <row r="774" spans="4:27" s="16" customFormat="1" hidden="1" x14ac:dyDescent="0.2">
      <c r="D774" s="17"/>
      <c r="E774" s="17"/>
      <c r="F774" s="18"/>
      <c r="G774" s="18"/>
      <c r="H774" s="18"/>
      <c r="I774" s="17"/>
      <c r="J774" s="17"/>
      <c r="M774" s="108"/>
      <c r="N774" s="190"/>
      <c r="O774" s="190"/>
      <c r="P774" s="191"/>
      <c r="Q774" s="192"/>
      <c r="R774" s="191"/>
      <c r="S774" s="191"/>
      <c r="T774" s="108"/>
      <c r="U774" s="108"/>
      <c r="V774" s="108"/>
      <c r="W774" s="108"/>
      <c r="X774" s="108"/>
      <c r="Y774" s="108"/>
      <c r="Z774" s="108"/>
      <c r="AA774" s="108"/>
    </row>
    <row r="775" spans="4:27" s="16" customFormat="1" hidden="1" x14ac:dyDescent="0.2">
      <c r="D775" s="17"/>
      <c r="E775" s="17"/>
      <c r="F775" s="18"/>
      <c r="G775" s="18"/>
      <c r="H775" s="18"/>
      <c r="I775" s="17"/>
      <c r="J775" s="17"/>
      <c r="M775" s="108"/>
      <c r="N775" s="190"/>
      <c r="O775" s="190"/>
      <c r="P775" s="191"/>
      <c r="Q775" s="192"/>
      <c r="R775" s="191"/>
      <c r="S775" s="191"/>
      <c r="T775" s="108"/>
      <c r="U775" s="108"/>
      <c r="V775" s="108"/>
      <c r="W775" s="108"/>
      <c r="X775" s="108"/>
      <c r="Y775" s="108"/>
      <c r="Z775" s="108"/>
      <c r="AA775" s="108"/>
    </row>
    <row r="776" spans="4:27" s="16" customFormat="1" hidden="1" x14ac:dyDescent="0.2">
      <c r="D776" s="17"/>
      <c r="E776" s="17"/>
      <c r="F776" s="18"/>
      <c r="G776" s="18"/>
      <c r="H776" s="18"/>
      <c r="I776" s="17"/>
      <c r="J776" s="17"/>
      <c r="M776" s="108"/>
      <c r="N776" s="190"/>
      <c r="O776" s="190"/>
      <c r="P776" s="191"/>
      <c r="Q776" s="192"/>
      <c r="R776" s="191"/>
      <c r="S776" s="191"/>
      <c r="T776" s="108"/>
      <c r="U776" s="108"/>
      <c r="V776" s="108"/>
      <c r="W776" s="108"/>
      <c r="X776" s="108"/>
      <c r="Y776" s="108"/>
      <c r="Z776" s="108"/>
      <c r="AA776" s="108"/>
    </row>
    <row r="777" spans="4:27" s="16" customFormat="1" hidden="1" x14ac:dyDescent="0.2">
      <c r="D777" s="17"/>
      <c r="E777" s="17"/>
      <c r="F777" s="18"/>
      <c r="G777" s="18"/>
      <c r="H777" s="18"/>
      <c r="I777" s="17"/>
      <c r="J777" s="17"/>
      <c r="M777" s="108"/>
      <c r="N777" s="190"/>
      <c r="O777" s="190"/>
      <c r="P777" s="191"/>
      <c r="Q777" s="192"/>
      <c r="R777" s="191"/>
      <c r="S777" s="191"/>
      <c r="T777" s="108"/>
      <c r="U777" s="108"/>
      <c r="V777" s="108"/>
      <c r="W777" s="108"/>
      <c r="X777" s="108"/>
      <c r="Y777" s="108"/>
      <c r="Z777" s="108"/>
      <c r="AA777" s="108"/>
    </row>
    <row r="778" spans="4:27" s="16" customFormat="1" hidden="1" x14ac:dyDescent="0.2">
      <c r="D778" s="17"/>
      <c r="E778" s="17"/>
      <c r="F778" s="18"/>
      <c r="G778" s="18"/>
      <c r="H778" s="18"/>
      <c r="I778" s="17"/>
      <c r="J778" s="17"/>
      <c r="M778" s="108"/>
      <c r="N778" s="190"/>
      <c r="O778" s="190"/>
      <c r="P778" s="191"/>
      <c r="Q778" s="192"/>
      <c r="R778" s="191"/>
      <c r="S778" s="191"/>
      <c r="T778" s="108"/>
      <c r="U778" s="108"/>
      <c r="V778" s="108"/>
      <c r="W778" s="108"/>
      <c r="X778" s="108"/>
      <c r="Y778" s="108"/>
      <c r="Z778" s="108"/>
      <c r="AA778" s="108"/>
    </row>
    <row r="779" spans="4:27" s="16" customFormat="1" hidden="1" x14ac:dyDescent="0.2">
      <c r="D779" s="17"/>
      <c r="E779" s="17"/>
      <c r="F779" s="18"/>
      <c r="G779" s="18"/>
      <c r="H779" s="18"/>
      <c r="I779" s="17"/>
      <c r="J779" s="17"/>
      <c r="M779" s="108"/>
      <c r="N779" s="190"/>
      <c r="O779" s="190"/>
      <c r="P779" s="191"/>
      <c r="Q779" s="192"/>
      <c r="R779" s="191"/>
      <c r="S779" s="191"/>
      <c r="T779" s="108"/>
      <c r="U779" s="108"/>
      <c r="V779" s="108"/>
      <c r="W779" s="108"/>
      <c r="X779" s="108"/>
      <c r="Y779" s="108"/>
      <c r="Z779" s="108"/>
      <c r="AA779" s="108"/>
    </row>
    <row r="780" spans="4:27" s="16" customFormat="1" hidden="1" x14ac:dyDescent="0.2">
      <c r="D780" s="17"/>
      <c r="E780" s="17"/>
      <c r="F780" s="18"/>
      <c r="G780" s="18"/>
      <c r="H780" s="18"/>
      <c r="I780" s="17"/>
      <c r="J780" s="17"/>
      <c r="M780" s="108"/>
      <c r="N780" s="190"/>
      <c r="O780" s="190"/>
      <c r="P780" s="191"/>
      <c r="Q780" s="192"/>
      <c r="R780" s="191"/>
      <c r="S780" s="191"/>
      <c r="T780" s="108"/>
      <c r="U780" s="108"/>
      <c r="V780" s="108"/>
      <c r="W780" s="108"/>
      <c r="X780" s="108"/>
      <c r="Y780" s="108"/>
      <c r="Z780" s="108"/>
      <c r="AA780" s="108"/>
    </row>
    <row r="781" spans="4:27" s="16" customFormat="1" hidden="1" x14ac:dyDescent="0.2">
      <c r="D781" s="17"/>
      <c r="E781" s="17"/>
      <c r="F781" s="18"/>
      <c r="G781" s="18"/>
      <c r="H781" s="18"/>
      <c r="I781" s="17"/>
      <c r="J781" s="17"/>
      <c r="M781" s="108"/>
      <c r="N781" s="190"/>
      <c r="O781" s="190"/>
      <c r="P781" s="191"/>
      <c r="Q781" s="192"/>
      <c r="R781" s="191"/>
      <c r="S781" s="191"/>
      <c r="T781" s="108"/>
      <c r="U781" s="108"/>
      <c r="V781" s="108"/>
      <c r="W781" s="108"/>
      <c r="X781" s="108"/>
      <c r="Y781" s="108"/>
      <c r="Z781" s="108"/>
      <c r="AA781" s="108"/>
    </row>
    <row r="782" spans="4:27" s="16" customFormat="1" hidden="1" x14ac:dyDescent="0.2">
      <c r="D782" s="17"/>
      <c r="E782" s="17"/>
      <c r="F782" s="18"/>
      <c r="G782" s="18"/>
      <c r="H782" s="18"/>
      <c r="I782" s="17"/>
      <c r="J782" s="17"/>
      <c r="M782" s="108"/>
      <c r="N782" s="190"/>
      <c r="O782" s="190"/>
      <c r="P782" s="191"/>
      <c r="Q782" s="192"/>
      <c r="R782" s="191"/>
      <c r="S782" s="191"/>
      <c r="T782" s="108"/>
      <c r="U782" s="108"/>
      <c r="V782" s="108"/>
      <c r="W782" s="108"/>
      <c r="X782" s="108"/>
      <c r="Y782" s="108"/>
      <c r="Z782" s="108"/>
      <c r="AA782" s="108"/>
    </row>
    <row r="783" spans="4:27" s="16" customFormat="1" hidden="1" x14ac:dyDescent="0.2">
      <c r="D783" s="17"/>
      <c r="E783" s="17"/>
      <c r="F783" s="18"/>
      <c r="G783" s="18"/>
      <c r="H783" s="18"/>
      <c r="I783" s="17"/>
      <c r="J783" s="17"/>
      <c r="M783" s="108"/>
      <c r="N783" s="190"/>
      <c r="O783" s="190"/>
      <c r="P783" s="191"/>
      <c r="Q783" s="192"/>
      <c r="R783" s="191"/>
      <c r="S783" s="191"/>
      <c r="T783" s="108"/>
      <c r="U783" s="108"/>
      <c r="V783" s="108"/>
      <c r="W783" s="108"/>
      <c r="X783" s="108"/>
      <c r="Y783" s="108"/>
      <c r="Z783" s="108"/>
      <c r="AA783" s="108"/>
    </row>
    <row r="784" spans="4:27" s="16" customFormat="1" hidden="1" x14ac:dyDescent="0.2">
      <c r="D784" s="17"/>
      <c r="E784" s="17"/>
      <c r="F784" s="18"/>
      <c r="G784" s="18"/>
      <c r="H784" s="18"/>
      <c r="I784" s="17"/>
      <c r="J784" s="17"/>
      <c r="M784" s="108"/>
      <c r="N784" s="190"/>
      <c r="O784" s="190"/>
      <c r="P784" s="191"/>
      <c r="Q784" s="192"/>
      <c r="R784" s="191"/>
      <c r="S784" s="191"/>
      <c r="T784" s="108"/>
      <c r="U784" s="108"/>
      <c r="V784" s="108"/>
      <c r="W784" s="108"/>
      <c r="X784" s="108"/>
      <c r="Y784" s="108"/>
      <c r="Z784" s="108"/>
      <c r="AA784" s="108"/>
    </row>
    <row r="785" spans="4:27" s="16" customFormat="1" hidden="1" x14ac:dyDescent="0.2">
      <c r="D785" s="17"/>
      <c r="E785" s="17"/>
      <c r="F785" s="18"/>
      <c r="G785" s="18"/>
      <c r="H785" s="18"/>
      <c r="I785" s="17"/>
      <c r="J785" s="17"/>
      <c r="M785" s="108"/>
      <c r="N785" s="190"/>
      <c r="O785" s="190"/>
      <c r="P785" s="191"/>
      <c r="Q785" s="192"/>
      <c r="R785" s="191"/>
      <c r="S785" s="191"/>
      <c r="T785" s="108"/>
      <c r="U785" s="108"/>
      <c r="V785" s="108"/>
      <c r="W785" s="108"/>
      <c r="X785" s="108"/>
      <c r="Y785" s="108"/>
      <c r="Z785" s="108"/>
      <c r="AA785" s="108"/>
    </row>
    <row r="786" spans="4:27" s="16" customFormat="1" hidden="1" x14ac:dyDescent="0.2">
      <c r="D786" s="17"/>
      <c r="E786" s="17"/>
      <c r="F786" s="18"/>
      <c r="G786" s="18"/>
      <c r="H786" s="18"/>
      <c r="I786" s="17"/>
      <c r="J786" s="17"/>
      <c r="M786" s="108"/>
      <c r="N786" s="190"/>
      <c r="O786" s="190"/>
      <c r="P786" s="191"/>
      <c r="Q786" s="192"/>
      <c r="R786" s="191"/>
      <c r="S786" s="191"/>
      <c r="T786" s="108"/>
      <c r="U786" s="108"/>
      <c r="V786" s="108"/>
      <c r="W786" s="108"/>
      <c r="X786" s="108"/>
      <c r="Y786" s="108"/>
      <c r="Z786" s="108"/>
      <c r="AA786" s="108"/>
    </row>
    <row r="787" spans="4:27" s="16" customFormat="1" hidden="1" x14ac:dyDescent="0.2">
      <c r="D787" s="17"/>
      <c r="E787" s="17"/>
      <c r="F787" s="18"/>
      <c r="G787" s="18"/>
      <c r="H787" s="18"/>
      <c r="I787" s="17"/>
      <c r="J787" s="17"/>
      <c r="M787" s="108"/>
      <c r="N787" s="190"/>
      <c r="O787" s="190"/>
      <c r="P787" s="191"/>
      <c r="Q787" s="192"/>
      <c r="R787" s="191"/>
      <c r="S787" s="191"/>
      <c r="T787" s="108"/>
      <c r="U787" s="108"/>
      <c r="V787" s="108"/>
      <c r="W787" s="108"/>
      <c r="X787" s="108"/>
      <c r="Y787" s="108"/>
      <c r="Z787" s="108"/>
      <c r="AA787" s="108"/>
    </row>
    <row r="788" spans="4:27" s="16" customFormat="1" hidden="1" x14ac:dyDescent="0.2">
      <c r="D788" s="17"/>
      <c r="E788" s="17"/>
      <c r="F788" s="18"/>
      <c r="G788" s="18"/>
      <c r="H788" s="18"/>
      <c r="I788" s="17"/>
      <c r="J788" s="17"/>
      <c r="M788" s="108"/>
      <c r="N788" s="190"/>
      <c r="O788" s="190"/>
      <c r="P788" s="191"/>
      <c r="Q788" s="192"/>
      <c r="R788" s="191"/>
      <c r="S788" s="191"/>
      <c r="T788" s="108"/>
      <c r="U788" s="108"/>
      <c r="V788" s="108"/>
      <c r="W788" s="108"/>
      <c r="X788" s="108"/>
      <c r="Y788" s="108"/>
      <c r="Z788" s="108"/>
      <c r="AA788" s="108"/>
    </row>
    <row r="789" spans="4:27" s="16" customFormat="1" hidden="1" x14ac:dyDescent="0.2">
      <c r="D789" s="17"/>
      <c r="E789" s="17"/>
      <c r="F789" s="18"/>
      <c r="G789" s="18"/>
      <c r="H789" s="18"/>
      <c r="I789" s="17"/>
      <c r="J789" s="17"/>
      <c r="M789" s="108"/>
      <c r="N789" s="190"/>
      <c r="O789" s="190"/>
      <c r="P789" s="191"/>
      <c r="Q789" s="192"/>
      <c r="R789" s="191"/>
      <c r="S789" s="191"/>
      <c r="T789" s="108"/>
      <c r="U789" s="108"/>
      <c r="V789" s="108"/>
      <c r="W789" s="108"/>
      <c r="X789" s="108"/>
      <c r="Y789" s="108"/>
      <c r="Z789" s="108"/>
      <c r="AA789" s="108"/>
    </row>
    <row r="790" spans="4:27" s="16" customFormat="1" hidden="1" x14ac:dyDescent="0.2">
      <c r="D790" s="17"/>
      <c r="E790" s="17"/>
      <c r="F790" s="18"/>
      <c r="G790" s="18"/>
      <c r="H790" s="18"/>
      <c r="I790" s="17"/>
      <c r="J790" s="17"/>
      <c r="M790" s="108"/>
      <c r="N790" s="190"/>
      <c r="O790" s="190"/>
      <c r="P790" s="191"/>
      <c r="Q790" s="192"/>
      <c r="R790" s="191"/>
      <c r="S790" s="191"/>
      <c r="T790" s="108"/>
      <c r="U790" s="108"/>
      <c r="V790" s="108"/>
      <c r="W790" s="108"/>
      <c r="X790" s="108"/>
      <c r="Y790" s="108"/>
      <c r="Z790" s="108"/>
      <c r="AA790" s="108"/>
    </row>
    <row r="791" spans="4:27" s="16" customFormat="1" hidden="1" x14ac:dyDescent="0.2">
      <c r="D791" s="17"/>
      <c r="E791" s="17"/>
      <c r="F791" s="18"/>
      <c r="G791" s="18"/>
      <c r="H791" s="18"/>
      <c r="I791" s="17"/>
      <c r="J791" s="17"/>
      <c r="M791" s="108"/>
      <c r="N791" s="190"/>
      <c r="O791" s="190"/>
      <c r="P791" s="191"/>
      <c r="Q791" s="192"/>
      <c r="R791" s="191"/>
      <c r="S791" s="191"/>
      <c r="T791" s="108"/>
      <c r="U791" s="108"/>
      <c r="V791" s="108"/>
      <c r="W791" s="108"/>
      <c r="X791" s="108"/>
      <c r="Y791" s="108"/>
      <c r="Z791" s="108"/>
      <c r="AA791" s="108"/>
    </row>
    <row r="792" spans="4:27" s="16" customFormat="1" hidden="1" x14ac:dyDescent="0.2">
      <c r="D792" s="17"/>
      <c r="E792" s="17"/>
      <c r="F792" s="18"/>
      <c r="G792" s="18"/>
      <c r="H792" s="18"/>
      <c r="I792" s="17"/>
      <c r="J792" s="17"/>
      <c r="M792" s="108"/>
      <c r="N792" s="190"/>
      <c r="O792" s="190"/>
      <c r="P792" s="191"/>
      <c r="Q792" s="192"/>
      <c r="R792" s="191"/>
      <c r="S792" s="191"/>
      <c r="T792" s="108"/>
      <c r="U792" s="108"/>
      <c r="V792" s="108"/>
      <c r="W792" s="108"/>
      <c r="X792" s="108"/>
      <c r="Y792" s="108"/>
      <c r="Z792" s="108"/>
      <c r="AA792" s="108"/>
    </row>
    <row r="793" spans="4:27" s="16" customFormat="1" hidden="1" x14ac:dyDescent="0.2">
      <c r="D793" s="17"/>
      <c r="E793" s="17"/>
      <c r="F793" s="18"/>
      <c r="G793" s="18"/>
      <c r="H793" s="18"/>
      <c r="I793" s="17"/>
      <c r="J793" s="17"/>
      <c r="M793" s="108"/>
      <c r="N793" s="190"/>
      <c r="O793" s="190"/>
      <c r="P793" s="191"/>
      <c r="Q793" s="192"/>
      <c r="R793" s="191"/>
      <c r="S793" s="191"/>
      <c r="T793" s="108"/>
      <c r="U793" s="108"/>
      <c r="V793" s="108"/>
      <c r="W793" s="108"/>
      <c r="X793" s="108"/>
      <c r="Y793" s="108"/>
      <c r="Z793" s="108"/>
      <c r="AA793" s="108"/>
    </row>
    <row r="794" spans="4:27" s="16" customFormat="1" hidden="1" x14ac:dyDescent="0.2">
      <c r="D794" s="17"/>
      <c r="E794" s="17"/>
      <c r="F794" s="18"/>
      <c r="G794" s="18"/>
      <c r="H794" s="18"/>
      <c r="I794" s="17"/>
      <c r="J794" s="17"/>
      <c r="M794" s="108"/>
      <c r="N794" s="190"/>
      <c r="O794" s="190"/>
      <c r="P794" s="191"/>
      <c r="Q794" s="192"/>
      <c r="R794" s="191"/>
      <c r="S794" s="191"/>
      <c r="T794" s="108"/>
      <c r="U794" s="108"/>
      <c r="V794" s="108"/>
      <c r="W794" s="108"/>
      <c r="X794" s="108"/>
      <c r="Y794" s="108"/>
      <c r="Z794" s="108"/>
      <c r="AA794" s="108"/>
    </row>
    <row r="795" spans="4:27" s="16" customFormat="1" hidden="1" x14ac:dyDescent="0.2">
      <c r="D795" s="17"/>
      <c r="E795" s="17"/>
      <c r="F795" s="18"/>
      <c r="G795" s="18"/>
      <c r="H795" s="18"/>
      <c r="I795" s="17"/>
      <c r="J795" s="17"/>
      <c r="M795" s="108"/>
      <c r="N795" s="190"/>
      <c r="O795" s="190"/>
      <c r="P795" s="191"/>
      <c r="Q795" s="192"/>
      <c r="R795" s="191"/>
      <c r="S795" s="191"/>
      <c r="T795" s="108"/>
      <c r="U795" s="108"/>
      <c r="V795" s="108"/>
      <c r="W795" s="108"/>
      <c r="X795" s="108"/>
      <c r="Y795" s="108"/>
      <c r="Z795" s="108"/>
      <c r="AA795" s="108"/>
    </row>
    <row r="796" spans="4:27" s="16" customFormat="1" hidden="1" x14ac:dyDescent="0.2">
      <c r="D796" s="17"/>
      <c r="E796" s="17"/>
      <c r="F796" s="18"/>
      <c r="G796" s="18"/>
      <c r="H796" s="18"/>
      <c r="I796" s="17"/>
      <c r="J796" s="17"/>
      <c r="M796" s="108"/>
      <c r="N796" s="190"/>
      <c r="O796" s="190"/>
      <c r="P796" s="191"/>
      <c r="Q796" s="192"/>
      <c r="R796" s="191"/>
      <c r="S796" s="191"/>
      <c r="T796" s="108"/>
      <c r="U796" s="108"/>
      <c r="V796" s="108"/>
      <c r="W796" s="108"/>
      <c r="X796" s="108"/>
      <c r="Y796" s="108"/>
      <c r="Z796" s="108"/>
      <c r="AA796" s="108"/>
    </row>
    <row r="797" spans="4:27" s="16" customFormat="1" hidden="1" x14ac:dyDescent="0.2">
      <c r="D797" s="17"/>
      <c r="E797" s="17"/>
      <c r="F797" s="18"/>
      <c r="G797" s="18"/>
      <c r="H797" s="18"/>
      <c r="I797" s="17"/>
      <c r="J797" s="17"/>
      <c r="M797" s="108"/>
      <c r="N797" s="190"/>
      <c r="O797" s="190"/>
      <c r="P797" s="191"/>
      <c r="Q797" s="192"/>
      <c r="R797" s="191"/>
      <c r="S797" s="191"/>
      <c r="T797" s="108"/>
      <c r="U797" s="108"/>
      <c r="V797" s="108"/>
      <c r="W797" s="108"/>
      <c r="X797" s="108"/>
      <c r="Y797" s="108"/>
      <c r="Z797" s="108"/>
      <c r="AA797" s="108"/>
    </row>
    <row r="798" spans="4:27" s="16" customFormat="1" hidden="1" x14ac:dyDescent="0.2">
      <c r="D798" s="17"/>
      <c r="E798" s="17"/>
      <c r="F798" s="18"/>
      <c r="G798" s="18"/>
      <c r="H798" s="18"/>
      <c r="I798" s="17"/>
      <c r="J798" s="17"/>
      <c r="M798" s="108"/>
      <c r="N798" s="190"/>
      <c r="O798" s="190"/>
      <c r="P798" s="191"/>
      <c r="Q798" s="192"/>
      <c r="R798" s="191"/>
      <c r="S798" s="191"/>
      <c r="T798" s="108"/>
      <c r="U798" s="108"/>
      <c r="V798" s="108"/>
      <c r="W798" s="108"/>
      <c r="X798" s="108"/>
      <c r="Y798" s="108"/>
      <c r="Z798" s="108"/>
      <c r="AA798" s="108"/>
    </row>
    <row r="799" spans="4:27" s="16" customFormat="1" hidden="1" x14ac:dyDescent="0.2">
      <c r="D799" s="17"/>
      <c r="E799" s="17"/>
      <c r="F799" s="18"/>
      <c r="G799" s="18"/>
      <c r="H799" s="18"/>
      <c r="I799" s="17"/>
      <c r="J799" s="17"/>
      <c r="M799" s="108"/>
      <c r="N799" s="190"/>
      <c r="O799" s="190"/>
      <c r="P799" s="191"/>
      <c r="Q799" s="192"/>
      <c r="R799" s="191"/>
      <c r="S799" s="191"/>
      <c r="T799" s="108"/>
      <c r="U799" s="108"/>
      <c r="V799" s="108"/>
      <c r="W799" s="108"/>
      <c r="X799" s="108"/>
      <c r="Y799" s="108"/>
      <c r="Z799" s="108"/>
      <c r="AA799" s="108"/>
    </row>
    <row r="800" spans="4:27" s="16" customFormat="1" hidden="1" x14ac:dyDescent="0.2">
      <c r="D800" s="17"/>
      <c r="E800" s="17"/>
      <c r="F800" s="18"/>
      <c r="G800" s="18"/>
      <c r="H800" s="18"/>
      <c r="I800" s="17"/>
      <c r="J800" s="17"/>
      <c r="M800" s="108"/>
      <c r="N800" s="190"/>
      <c r="O800" s="190"/>
      <c r="P800" s="191"/>
      <c r="Q800" s="192"/>
      <c r="R800" s="191"/>
      <c r="S800" s="191"/>
      <c r="T800" s="108"/>
      <c r="U800" s="108"/>
      <c r="V800" s="108"/>
      <c r="W800" s="108"/>
      <c r="X800" s="108"/>
      <c r="Y800" s="108"/>
      <c r="Z800" s="108"/>
      <c r="AA800" s="108"/>
    </row>
    <row r="801" spans="4:27" s="16" customFormat="1" hidden="1" x14ac:dyDescent="0.2">
      <c r="D801" s="17"/>
      <c r="E801" s="17"/>
      <c r="F801" s="18"/>
      <c r="G801" s="18"/>
      <c r="H801" s="18"/>
      <c r="I801" s="17"/>
      <c r="J801" s="17"/>
      <c r="M801" s="108"/>
      <c r="N801" s="190"/>
      <c r="O801" s="190"/>
      <c r="P801" s="191"/>
      <c r="Q801" s="192"/>
      <c r="R801" s="191"/>
      <c r="S801" s="191"/>
      <c r="T801" s="108"/>
      <c r="U801" s="108"/>
      <c r="V801" s="108"/>
      <c r="W801" s="108"/>
      <c r="X801" s="108"/>
      <c r="Y801" s="108"/>
      <c r="Z801" s="108"/>
      <c r="AA801" s="108"/>
    </row>
    <row r="802" spans="4:27" s="16" customFormat="1" hidden="1" x14ac:dyDescent="0.2">
      <c r="D802" s="17"/>
      <c r="E802" s="17"/>
      <c r="F802" s="18"/>
      <c r="G802" s="18"/>
      <c r="H802" s="18"/>
      <c r="I802" s="17"/>
      <c r="J802" s="17"/>
      <c r="M802" s="108"/>
      <c r="N802" s="190"/>
      <c r="O802" s="190"/>
      <c r="P802" s="191"/>
      <c r="Q802" s="192"/>
      <c r="R802" s="191"/>
      <c r="S802" s="191"/>
      <c r="T802" s="108"/>
      <c r="U802" s="108"/>
      <c r="V802" s="108"/>
      <c r="W802" s="108"/>
      <c r="X802" s="108"/>
      <c r="Y802" s="108"/>
      <c r="Z802" s="108"/>
      <c r="AA802" s="108"/>
    </row>
    <row r="803" spans="4:27" s="16" customFormat="1" hidden="1" x14ac:dyDescent="0.2">
      <c r="D803" s="17"/>
      <c r="E803" s="17"/>
      <c r="F803" s="18"/>
      <c r="G803" s="18"/>
      <c r="H803" s="18"/>
      <c r="I803" s="17"/>
      <c r="J803" s="17"/>
      <c r="M803" s="108"/>
      <c r="N803" s="190"/>
      <c r="O803" s="190"/>
      <c r="P803" s="191"/>
      <c r="Q803" s="192"/>
      <c r="R803" s="191"/>
      <c r="S803" s="191"/>
      <c r="T803" s="108"/>
      <c r="U803" s="108"/>
      <c r="V803" s="108"/>
      <c r="W803" s="108"/>
      <c r="X803" s="108"/>
      <c r="Y803" s="108"/>
      <c r="Z803" s="108"/>
      <c r="AA803" s="108"/>
    </row>
    <row r="804" spans="4:27" s="16" customFormat="1" hidden="1" x14ac:dyDescent="0.2">
      <c r="D804" s="17"/>
      <c r="E804" s="17"/>
      <c r="F804" s="18"/>
      <c r="G804" s="18"/>
      <c r="H804" s="18"/>
      <c r="I804" s="17"/>
      <c r="J804" s="17"/>
      <c r="M804" s="108"/>
      <c r="N804" s="190"/>
      <c r="O804" s="190"/>
      <c r="P804" s="191"/>
      <c r="Q804" s="192"/>
      <c r="R804" s="191"/>
      <c r="S804" s="191"/>
      <c r="T804" s="108"/>
      <c r="U804" s="108"/>
      <c r="V804" s="108"/>
      <c r="W804" s="108"/>
      <c r="X804" s="108"/>
      <c r="Y804" s="108"/>
      <c r="Z804" s="108"/>
      <c r="AA804" s="108"/>
    </row>
    <row r="805" spans="4:27" s="16" customFormat="1" hidden="1" x14ac:dyDescent="0.2">
      <c r="D805" s="17"/>
      <c r="E805" s="17"/>
      <c r="F805" s="18"/>
      <c r="G805" s="18"/>
      <c r="H805" s="18"/>
      <c r="I805" s="17"/>
      <c r="J805" s="17"/>
      <c r="M805" s="108"/>
      <c r="N805" s="190"/>
      <c r="O805" s="190"/>
      <c r="P805" s="191"/>
      <c r="Q805" s="192"/>
      <c r="R805" s="191"/>
      <c r="S805" s="191"/>
      <c r="T805" s="108"/>
      <c r="U805" s="108"/>
      <c r="V805" s="108"/>
      <c r="W805" s="108"/>
      <c r="X805" s="108"/>
      <c r="Y805" s="108"/>
      <c r="Z805" s="108"/>
      <c r="AA805" s="108"/>
    </row>
    <row r="806" spans="4:27" s="16" customFormat="1" hidden="1" x14ac:dyDescent="0.2">
      <c r="D806" s="17"/>
      <c r="E806" s="17"/>
      <c r="F806" s="18"/>
      <c r="G806" s="18"/>
      <c r="H806" s="18"/>
      <c r="I806" s="17"/>
      <c r="J806" s="17"/>
      <c r="M806" s="108"/>
      <c r="N806" s="190"/>
      <c r="O806" s="190"/>
      <c r="P806" s="191"/>
      <c r="Q806" s="192"/>
      <c r="R806" s="191"/>
      <c r="S806" s="191"/>
      <c r="T806" s="108"/>
      <c r="U806" s="108"/>
      <c r="V806" s="108"/>
      <c r="W806" s="108"/>
      <c r="X806" s="108"/>
      <c r="Y806" s="108"/>
      <c r="Z806" s="108"/>
      <c r="AA806" s="108"/>
    </row>
    <row r="807" spans="4:27" s="16" customFormat="1" hidden="1" x14ac:dyDescent="0.2">
      <c r="D807" s="17"/>
      <c r="E807" s="17"/>
      <c r="F807" s="18"/>
      <c r="G807" s="18"/>
      <c r="H807" s="18"/>
      <c r="I807" s="17"/>
      <c r="J807" s="17"/>
      <c r="M807" s="108"/>
      <c r="N807" s="190"/>
      <c r="O807" s="190"/>
      <c r="P807" s="191"/>
      <c r="Q807" s="192"/>
      <c r="R807" s="191"/>
      <c r="S807" s="191"/>
      <c r="T807" s="108"/>
      <c r="U807" s="108"/>
      <c r="V807" s="108"/>
      <c r="W807" s="108"/>
      <c r="X807" s="108"/>
      <c r="Y807" s="108"/>
      <c r="Z807" s="108"/>
      <c r="AA807" s="108"/>
    </row>
    <row r="808" spans="4:27" s="16" customFormat="1" hidden="1" x14ac:dyDescent="0.2">
      <c r="D808" s="17"/>
      <c r="E808" s="17"/>
      <c r="F808" s="18"/>
      <c r="G808" s="18"/>
      <c r="H808" s="18"/>
      <c r="I808" s="17"/>
      <c r="J808" s="17"/>
      <c r="M808" s="108"/>
      <c r="N808" s="190"/>
      <c r="O808" s="190"/>
      <c r="P808" s="191"/>
      <c r="Q808" s="192"/>
      <c r="R808" s="191"/>
      <c r="S808" s="191"/>
      <c r="T808" s="108"/>
      <c r="U808" s="108"/>
      <c r="V808" s="108"/>
      <c r="W808" s="108"/>
      <c r="X808" s="108"/>
      <c r="Y808" s="108"/>
      <c r="Z808" s="108"/>
      <c r="AA808" s="108"/>
    </row>
    <row r="809" spans="4:27" s="16" customFormat="1" hidden="1" x14ac:dyDescent="0.2">
      <c r="D809" s="17"/>
      <c r="E809" s="17"/>
      <c r="F809" s="18"/>
      <c r="G809" s="18"/>
      <c r="H809" s="18"/>
      <c r="I809" s="17"/>
      <c r="J809" s="17"/>
      <c r="M809" s="108"/>
      <c r="N809" s="190"/>
      <c r="O809" s="190"/>
      <c r="P809" s="191"/>
      <c r="Q809" s="192"/>
      <c r="R809" s="191"/>
      <c r="S809" s="191"/>
      <c r="T809" s="108"/>
      <c r="U809" s="108"/>
      <c r="V809" s="108"/>
      <c r="W809" s="108"/>
      <c r="X809" s="108"/>
      <c r="Y809" s="108"/>
      <c r="Z809" s="108"/>
      <c r="AA809" s="108"/>
    </row>
    <row r="810" spans="4:27" s="16" customFormat="1" hidden="1" x14ac:dyDescent="0.2">
      <c r="D810" s="17"/>
      <c r="E810" s="17"/>
      <c r="F810" s="18"/>
      <c r="G810" s="18"/>
      <c r="H810" s="18"/>
      <c r="I810" s="17"/>
      <c r="J810" s="17"/>
      <c r="M810" s="108"/>
      <c r="N810" s="190"/>
      <c r="O810" s="190"/>
      <c r="P810" s="191"/>
      <c r="Q810" s="192"/>
      <c r="R810" s="191"/>
      <c r="S810" s="191"/>
      <c r="T810" s="108"/>
      <c r="U810" s="108"/>
      <c r="V810" s="108"/>
      <c r="W810" s="108"/>
      <c r="X810" s="108"/>
      <c r="Y810" s="108"/>
      <c r="Z810" s="108"/>
      <c r="AA810" s="108"/>
    </row>
    <row r="811" spans="4:27" s="16" customFormat="1" hidden="1" x14ac:dyDescent="0.2">
      <c r="D811" s="17"/>
      <c r="E811" s="17"/>
      <c r="F811" s="18"/>
      <c r="G811" s="18"/>
      <c r="H811" s="18"/>
      <c r="I811" s="17"/>
      <c r="J811" s="17"/>
      <c r="M811" s="108"/>
      <c r="N811" s="190"/>
      <c r="O811" s="190"/>
      <c r="P811" s="191"/>
      <c r="Q811" s="192"/>
      <c r="R811" s="191"/>
      <c r="S811" s="191"/>
      <c r="T811" s="108"/>
      <c r="U811" s="108"/>
      <c r="V811" s="108"/>
      <c r="W811" s="108"/>
      <c r="X811" s="108"/>
      <c r="Y811" s="108"/>
      <c r="Z811" s="108"/>
      <c r="AA811" s="108"/>
    </row>
    <row r="812" spans="4:27" s="16" customFormat="1" hidden="1" x14ac:dyDescent="0.2">
      <c r="D812" s="17"/>
      <c r="E812" s="17"/>
      <c r="F812" s="18"/>
      <c r="G812" s="18"/>
      <c r="H812" s="18"/>
      <c r="I812" s="17"/>
      <c r="J812" s="17"/>
      <c r="M812" s="108"/>
      <c r="N812" s="190"/>
      <c r="O812" s="190"/>
      <c r="P812" s="191"/>
      <c r="Q812" s="192"/>
      <c r="R812" s="191"/>
      <c r="S812" s="191"/>
      <c r="T812" s="108"/>
      <c r="U812" s="108"/>
      <c r="V812" s="108"/>
      <c r="W812" s="108"/>
      <c r="X812" s="108"/>
      <c r="Y812" s="108"/>
      <c r="Z812" s="108"/>
      <c r="AA812" s="108"/>
    </row>
    <row r="813" spans="4:27" s="16" customFormat="1" hidden="1" x14ac:dyDescent="0.2">
      <c r="D813" s="17"/>
      <c r="E813" s="17"/>
      <c r="F813" s="18"/>
      <c r="G813" s="18"/>
      <c r="H813" s="18"/>
      <c r="I813" s="17"/>
      <c r="J813" s="17"/>
      <c r="M813" s="108"/>
      <c r="N813" s="190"/>
      <c r="O813" s="190"/>
      <c r="P813" s="191"/>
      <c r="Q813" s="192"/>
      <c r="R813" s="191"/>
      <c r="S813" s="191"/>
      <c r="T813" s="108"/>
      <c r="U813" s="108"/>
      <c r="V813" s="108"/>
      <c r="W813" s="108"/>
      <c r="X813" s="108"/>
      <c r="Y813" s="108"/>
      <c r="Z813" s="108"/>
      <c r="AA813" s="108"/>
    </row>
    <row r="814" spans="4:27" s="16" customFormat="1" hidden="1" x14ac:dyDescent="0.2">
      <c r="D814" s="17"/>
      <c r="E814" s="17"/>
      <c r="F814" s="18"/>
      <c r="G814" s="18"/>
      <c r="H814" s="18"/>
      <c r="I814" s="17"/>
      <c r="J814" s="17"/>
      <c r="M814" s="108"/>
      <c r="N814" s="190"/>
      <c r="O814" s="190"/>
      <c r="P814" s="191"/>
      <c r="Q814" s="192"/>
      <c r="R814" s="191"/>
      <c r="S814" s="191"/>
      <c r="T814" s="108"/>
      <c r="U814" s="108"/>
      <c r="V814" s="108"/>
      <c r="W814" s="108"/>
      <c r="X814" s="108"/>
      <c r="Y814" s="108"/>
      <c r="Z814" s="108"/>
      <c r="AA814" s="108"/>
    </row>
    <row r="815" spans="4:27" s="16" customFormat="1" hidden="1" x14ac:dyDescent="0.2">
      <c r="D815" s="17"/>
      <c r="E815" s="17"/>
      <c r="F815" s="18"/>
      <c r="G815" s="18"/>
      <c r="H815" s="18"/>
      <c r="I815" s="17"/>
      <c r="J815" s="17"/>
      <c r="M815" s="108"/>
      <c r="N815" s="190"/>
      <c r="O815" s="190"/>
      <c r="P815" s="191"/>
      <c r="Q815" s="192"/>
      <c r="R815" s="191"/>
      <c r="S815" s="191"/>
      <c r="T815" s="108"/>
      <c r="U815" s="108"/>
      <c r="V815" s="108"/>
      <c r="W815" s="108"/>
      <c r="X815" s="108"/>
      <c r="Y815" s="108"/>
      <c r="Z815" s="108"/>
      <c r="AA815" s="108"/>
    </row>
    <row r="816" spans="4:27" s="16" customFormat="1" hidden="1" x14ac:dyDescent="0.2">
      <c r="D816" s="17"/>
      <c r="E816" s="17"/>
      <c r="F816" s="18"/>
      <c r="G816" s="18"/>
      <c r="H816" s="18"/>
      <c r="I816" s="17"/>
      <c r="J816" s="17"/>
      <c r="M816" s="108"/>
      <c r="N816" s="190"/>
      <c r="O816" s="190"/>
      <c r="P816" s="191"/>
      <c r="Q816" s="192"/>
      <c r="R816" s="191"/>
      <c r="S816" s="191"/>
      <c r="T816" s="108"/>
      <c r="U816" s="108"/>
      <c r="V816" s="108"/>
      <c r="W816" s="108"/>
      <c r="X816" s="108"/>
      <c r="Y816" s="108"/>
      <c r="Z816" s="108"/>
      <c r="AA816" s="108"/>
    </row>
    <row r="817" spans="4:27" s="16" customFormat="1" hidden="1" x14ac:dyDescent="0.2">
      <c r="D817" s="17"/>
      <c r="E817" s="17"/>
      <c r="F817" s="18"/>
      <c r="G817" s="18"/>
      <c r="H817" s="18"/>
      <c r="I817" s="17"/>
      <c r="J817" s="17"/>
      <c r="M817" s="108"/>
      <c r="N817" s="190"/>
      <c r="O817" s="190"/>
      <c r="P817" s="191"/>
      <c r="Q817" s="192"/>
      <c r="R817" s="191"/>
      <c r="S817" s="191"/>
      <c r="T817" s="108"/>
      <c r="U817" s="108"/>
      <c r="V817" s="108"/>
      <c r="W817" s="108"/>
      <c r="X817" s="108"/>
      <c r="Y817" s="108"/>
      <c r="Z817" s="108"/>
      <c r="AA817" s="108"/>
    </row>
    <row r="818" spans="4:27" s="16" customFormat="1" hidden="1" x14ac:dyDescent="0.2">
      <c r="D818" s="17"/>
      <c r="E818" s="17"/>
      <c r="F818" s="18"/>
      <c r="G818" s="18"/>
      <c r="H818" s="18"/>
      <c r="I818" s="17"/>
      <c r="J818" s="17"/>
      <c r="M818" s="108"/>
      <c r="N818" s="190"/>
      <c r="O818" s="190"/>
      <c r="P818" s="191"/>
      <c r="Q818" s="192"/>
      <c r="R818" s="191"/>
      <c r="S818" s="191"/>
      <c r="T818" s="108"/>
      <c r="U818" s="108"/>
      <c r="V818" s="108"/>
      <c r="W818" s="108"/>
      <c r="X818" s="108"/>
      <c r="Y818" s="108"/>
      <c r="Z818" s="108"/>
      <c r="AA818" s="108"/>
    </row>
    <row r="819" spans="4:27" s="16" customFormat="1" hidden="1" x14ac:dyDescent="0.2">
      <c r="D819" s="17"/>
      <c r="E819" s="17"/>
      <c r="F819" s="18"/>
      <c r="G819" s="18"/>
      <c r="H819" s="18"/>
      <c r="I819" s="17"/>
      <c r="J819" s="17"/>
      <c r="M819" s="108"/>
      <c r="N819" s="190"/>
      <c r="O819" s="190"/>
      <c r="P819" s="191"/>
      <c r="Q819" s="192"/>
      <c r="R819" s="191"/>
      <c r="S819" s="191"/>
      <c r="T819" s="108"/>
      <c r="U819" s="108"/>
      <c r="V819" s="108"/>
      <c r="W819" s="108"/>
      <c r="X819" s="108"/>
      <c r="Y819" s="108"/>
      <c r="Z819" s="108"/>
      <c r="AA819" s="108"/>
    </row>
    <row r="820" spans="4:27" s="16" customFormat="1" hidden="1" x14ac:dyDescent="0.2">
      <c r="D820" s="17"/>
      <c r="E820" s="17"/>
      <c r="F820" s="18"/>
      <c r="G820" s="18"/>
      <c r="H820" s="18"/>
      <c r="I820" s="17"/>
      <c r="J820" s="17"/>
      <c r="M820" s="108"/>
      <c r="N820" s="190"/>
      <c r="O820" s="190"/>
      <c r="P820" s="191"/>
      <c r="Q820" s="192"/>
      <c r="R820" s="191"/>
      <c r="S820" s="191"/>
      <c r="T820" s="108"/>
      <c r="U820" s="108"/>
      <c r="V820" s="108"/>
      <c r="W820" s="108"/>
      <c r="X820" s="108"/>
      <c r="Y820" s="108"/>
      <c r="Z820" s="108"/>
      <c r="AA820" s="108"/>
    </row>
    <row r="821" spans="4:27" s="16" customFormat="1" hidden="1" x14ac:dyDescent="0.2">
      <c r="D821" s="17"/>
      <c r="E821" s="17"/>
      <c r="F821" s="18"/>
      <c r="G821" s="18"/>
      <c r="H821" s="18"/>
      <c r="I821" s="17"/>
      <c r="J821" s="17"/>
      <c r="M821" s="108"/>
      <c r="N821" s="190"/>
      <c r="O821" s="190"/>
      <c r="P821" s="191"/>
      <c r="Q821" s="192"/>
      <c r="R821" s="191"/>
      <c r="S821" s="191"/>
      <c r="T821" s="108"/>
      <c r="U821" s="108"/>
      <c r="V821" s="108"/>
      <c r="W821" s="108"/>
      <c r="X821" s="108"/>
      <c r="Y821" s="108"/>
      <c r="Z821" s="108"/>
      <c r="AA821" s="108"/>
    </row>
    <row r="822" spans="4:27" s="16" customFormat="1" hidden="1" x14ac:dyDescent="0.2">
      <c r="D822" s="17"/>
      <c r="E822" s="17"/>
      <c r="F822" s="18"/>
      <c r="G822" s="18"/>
      <c r="H822" s="18"/>
      <c r="I822" s="17"/>
      <c r="J822" s="17"/>
      <c r="M822" s="108"/>
      <c r="N822" s="190"/>
      <c r="O822" s="190"/>
      <c r="P822" s="191"/>
      <c r="Q822" s="192"/>
      <c r="R822" s="191"/>
      <c r="S822" s="191"/>
      <c r="T822" s="108"/>
      <c r="U822" s="108"/>
      <c r="V822" s="108"/>
      <c r="W822" s="108"/>
      <c r="X822" s="108"/>
      <c r="Y822" s="108"/>
      <c r="Z822" s="108"/>
      <c r="AA822" s="108"/>
    </row>
    <row r="823" spans="4:27" s="16" customFormat="1" hidden="1" x14ac:dyDescent="0.2">
      <c r="D823" s="17"/>
      <c r="E823" s="17"/>
      <c r="F823" s="18"/>
      <c r="G823" s="18"/>
      <c r="H823" s="18"/>
      <c r="I823" s="17"/>
      <c r="J823" s="17"/>
      <c r="M823" s="108"/>
      <c r="N823" s="190"/>
      <c r="O823" s="190"/>
      <c r="P823" s="191"/>
      <c r="Q823" s="192"/>
      <c r="R823" s="191"/>
      <c r="S823" s="191"/>
      <c r="T823" s="108"/>
      <c r="U823" s="108"/>
      <c r="V823" s="108"/>
      <c r="W823" s="108"/>
      <c r="X823" s="108"/>
      <c r="Y823" s="108"/>
      <c r="Z823" s="108"/>
      <c r="AA823" s="108"/>
    </row>
    <row r="824" spans="4:27" s="16" customFormat="1" hidden="1" x14ac:dyDescent="0.2">
      <c r="D824" s="17"/>
      <c r="E824" s="17"/>
      <c r="F824" s="18"/>
      <c r="G824" s="18"/>
      <c r="H824" s="18"/>
      <c r="I824" s="17"/>
      <c r="J824" s="17"/>
      <c r="M824" s="108"/>
      <c r="N824" s="190"/>
      <c r="O824" s="190"/>
      <c r="P824" s="191"/>
      <c r="Q824" s="192"/>
      <c r="R824" s="191"/>
      <c r="S824" s="191"/>
      <c r="T824" s="108"/>
      <c r="U824" s="108"/>
      <c r="V824" s="108"/>
      <c r="W824" s="108"/>
      <c r="X824" s="108"/>
      <c r="Y824" s="108"/>
      <c r="Z824" s="108"/>
      <c r="AA824" s="108"/>
    </row>
    <row r="825" spans="4:27" s="16" customFormat="1" hidden="1" x14ac:dyDescent="0.2">
      <c r="D825" s="17"/>
      <c r="E825" s="17"/>
      <c r="F825" s="18"/>
      <c r="G825" s="18"/>
      <c r="H825" s="18"/>
      <c r="I825" s="17"/>
      <c r="J825" s="17"/>
      <c r="M825" s="108"/>
      <c r="N825" s="190"/>
      <c r="O825" s="190"/>
      <c r="P825" s="191"/>
      <c r="Q825" s="192"/>
      <c r="R825" s="191"/>
      <c r="S825" s="191"/>
      <c r="T825" s="108"/>
      <c r="U825" s="108"/>
      <c r="V825" s="108"/>
      <c r="W825" s="108"/>
      <c r="X825" s="108"/>
      <c r="Y825" s="108"/>
      <c r="Z825" s="108"/>
      <c r="AA825" s="108"/>
    </row>
    <row r="826" spans="4:27" s="16" customFormat="1" hidden="1" x14ac:dyDescent="0.2">
      <c r="D826" s="17"/>
      <c r="E826" s="17"/>
      <c r="F826" s="18"/>
      <c r="G826" s="18"/>
      <c r="H826" s="18"/>
      <c r="I826" s="17"/>
      <c r="J826" s="17"/>
      <c r="M826" s="108"/>
      <c r="N826" s="190"/>
      <c r="O826" s="190"/>
      <c r="P826" s="191"/>
      <c r="Q826" s="192"/>
      <c r="R826" s="191"/>
      <c r="S826" s="191"/>
      <c r="T826" s="108"/>
      <c r="U826" s="108"/>
      <c r="V826" s="108"/>
      <c r="W826" s="108"/>
      <c r="X826" s="108"/>
      <c r="Y826" s="108"/>
      <c r="Z826" s="108"/>
      <c r="AA826" s="108"/>
    </row>
    <row r="827" spans="4:27" s="16" customFormat="1" hidden="1" x14ac:dyDescent="0.2">
      <c r="D827" s="17"/>
      <c r="E827" s="17"/>
      <c r="F827" s="18"/>
      <c r="G827" s="18"/>
      <c r="H827" s="18"/>
      <c r="I827" s="17"/>
      <c r="J827" s="17"/>
      <c r="M827" s="108"/>
      <c r="N827" s="190"/>
      <c r="O827" s="190"/>
      <c r="P827" s="191"/>
      <c r="Q827" s="192"/>
      <c r="R827" s="191"/>
      <c r="S827" s="191"/>
      <c r="T827" s="108"/>
      <c r="U827" s="108"/>
      <c r="V827" s="108"/>
      <c r="W827" s="108"/>
      <c r="X827" s="108"/>
      <c r="Y827" s="108"/>
      <c r="Z827" s="108"/>
      <c r="AA827" s="108"/>
    </row>
    <row r="828" spans="4:27" s="16" customFormat="1" hidden="1" x14ac:dyDescent="0.2">
      <c r="D828" s="17"/>
      <c r="E828" s="17"/>
      <c r="F828" s="18"/>
      <c r="G828" s="18"/>
      <c r="H828" s="18"/>
      <c r="I828" s="17"/>
      <c r="J828" s="17"/>
      <c r="M828" s="108"/>
      <c r="N828" s="190"/>
      <c r="O828" s="190"/>
      <c r="P828" s="191"/>
      <c r="Q828" s="192"/>
      <c r="R828" s="191"/>
      <c r="S828" s="191"/>
      <c r="T828" s="108"/>
      <c r="U828" s="108"/>
      <c r="V828" s="108"/>
      <c r="W828" s="108"/>
      <c r="X828" s="108"/>
      <c r="Y828" s="108"/>
      <c r="Z828" s="108"/>
      <c r="AA828" s="108"/>
    </row>
    <row r="829" spans="4:27" s="16" customFormat="1" hidden="1" x14ac:dyDescent="0.2">
      <c r="D829" s="17"/>
      <c r="E829" s="17"/>
      <c r="F829" s="18"/>
      <c r="G829" s="18"/>
      <c r="H829" s="18"/>
      <c r="I829" s="17"/>
      <c r="J829" s="17"/>
      <c r="M829" s="108"/>
      <c r="N829" s="190"/>
      <c r="O829" s="190"/>
      <c r="P829" s="191"/>
      <c r="Q829" s="192"/>
      <c r="R829" s="191"/>
      <c r="S829" s="191"/>
      <c r="T829" s="108"/>
      <c r="U829" s="108"/>
      <c r="V829" s="108"/>
      <c r="W829" s="108"/>
      <c r="X829" s="108"/>
      <c r="Y829" s="108"/>
      <c r="Z829" s="108"/>
      <c r="AA829" s="108"/>
    </row>
    <row r="830" spans="4:27" s="16" customFormat="1" hidden="1" x14ac:dyDescent="0.2">
      <c r="D830" s="17"/>
      <c r="E830" s="17"/>
      <c r="F830" s="18"/>
      <c r="G830" s="18"/>
      <c r="H830" s="18"/>
      <c r="I830" s="17"/>
      <c r="J830" s="17"/>
      <c r="M830" s="108"/>
      <c r="N830" s="190"/>
      <c r="O830" s="190"/>
      <c r="P830" s="191"/>
      <c r="Q830" s="192"/>
      <c r="R830" s="191"/>
      <c r="S830" s="191"/>
      <c r="T830" s="108"/>
      <c r="U830" s="108"/>
      <c r="V830" s="108"/>
      <c r="W830" s="108"/>
      <c r="X830" s="108"/>
      <c r="Y830" s="108"/>
      <c r="Z830" s="108"/>
      <c r="AA830" s="108"/>
    </row>
    <row r="831" spans="4:27" s="16" customFormat="1" hidden="1" x14ac:dyDescent="0.2">
      <c r="D831" s="17"/>
      <c r="E831" s="17"/>
      <c r="F831" s="18"/>
      <c r="G831" s="18"/>
      <c r="H831" s="18"/>
      <c r="I831" s="17"/>
      <c r="J831" s="17"/>
      <c r="M831" s="108"/>
      <c r="N831" s="190"/>
      <c r="O831" s="190"/>
      <c r="P831" s="191"/>
      <c r="Q831" s="192"/>
      <c r="R831" s="191"/>
      <c r="S831" s="191"/>
      <c r="T831" s="108"/>
      <c r="U831" s="108"/>
      <c r="V831" s="108"/>
      <c r="W831" s="108"/>
      <c r="X831" s="108"/>
      <c r="Y831" s="108"/>
      <c r="Z831" s="108"/>
      <c r="AA831" s="108"/>
    </row>
    <row r="832" spans="4:27" s="16" customFormat="1" hidden="1" x14ac:dyDescent="0.2">
      <c r="D832" s="17"/>
      <c r="E832" s="17"/>
      <c r="F832" s="18"/>
      <c r="G832" s="18"/>
      <c r="H832" s="18"/>
      <c r="I832" s="17"/>
      <c r="J832" s="17"/>
      <c r="M832" s="108"/>
      <c r="N832" s="190"/>
      <c r="O832" s="190"/>
      <c r="P832" s="191"/>
      <c r="Q832" s="192"/>
      <c r="R832" s="191"/>
      <c r="S832" s="191"/>
      <c r="T832" s="108"/>
      <c r="U832" s="108"/>
      <c r="V832" s="108"/>
      <c r="W832" s="108"/>
      <c r="X832" s="108"/>
      <c r="Y832" s="108"/>
      <c r="Z832" s="108"/>
      <c r="AA832" s="108"/>
    </row>
    <row r="833" spans="4:27" s="16" customFormat="1" hidden="1" x14ac:dyDescent="0.2">
      <c r="D833" s="17"/>
      <c r="E833" s="17"/>
      <c r="F833" s="18"/>
      <c r="G833" s="18"/>
      <c r="H833" s="18"/>
      <c r="I833" s="17"/>
      <c r="J833" s="17"/>
      <c r="M833" s="108"/>
      <c r="N833" s="190"/>
      <c r="O833" s="190"/>
      <c r="P833" s="191"/>
      <c r="Q833" s="192"/>
      <c r="R833" s="191"/>
      <c r="S833" s="191"/>
      <c r="T833" s="108"/>
      <c r="U833" s="108"/>
      <c r="V833" s="108"/>
      <c r="W833" s="108"/>
      <c r="X833" s="108"/>
      <c r="Y833" s="108"/>
      <c r="Z833" s="108"/>
      <c r="AA833" s="108"/>
    </row>
    <row r="834" spans="4:27" s="16" customFormat="1" hidden="1" x14ac:dyDescent="0.2">
      <c r="D834" s="17"/>
      <c r="E834" s="17"/>
      <c r="F834" s="18"/>
      <c r="G834" s="18"/>
      <c r="H834" s="18"/>
      <c r="I834" s="17"/>
      <c r="J834" s="17"/>
      <c r="M834" s="108"/>
      <c r="N834" s="190"/>
      <c r="O834" s="190"/>
      <c r="P834" s="191"/>
      <c r="Q834" s="192"/>
      <c r="R834" s="191"/>
      <c r="S834" s="191"/>
      <c r="T834" s="108"/>
      <c r="U834" s="108"/>
      <c r="V834" s="108"/>
      <c r="W834" s="108"/>
      <c r="X834" s="108"/>
      <c r="Y834" s="108"/>
      <c r="Z834" s="108"/>
      <c r="AA834" s="108"/>
    </row>
    <row r="835" spans="4:27" s="16" customFormat="1" hidden="1" x14ac:dyDescent="0.2">
      <c r="D835" s="17"/>
      <c r="E835" s="17"/>
      <c r="F835" s="18"/>
      <c r="G835" s="18"/>
      <c r="H835" s="18"/>
      <c r="I835" s="17"/>
      <c r="J835" s="17"/>
      <c r="M835" s="108"/>
      <c r="N835" s="190"/>
      <c r="O835" s="190"/>
      <c r="P835" s="191"/>
      <c r="Q835" s="192"/>
      <c r="R835" s="191"/>
      <c r="S835" s="191"/>
      <c r="T835" s="108"/>
      <c r="U835" s="108"/>
      <c r="V835" s="108"/>
      <c r="W835" s="108"/>
      <c r="X835" s="108"/>
      <c r="Y835" s="108"/>
      <c r="Z835" s="108"/>
      <c r="AA835" s="108"/>
    </row>
    <row r="836" spans="4:27" s="16" customFormat="1" hidden="1" x14ac:dyDescent="0.2">
      <c r="D836" s="17"/>
      <c r="E836" s="17"/>
      <c r="F836" s="18"/>
      <c r="G836" s="18"/>
      <c r="H836" s="18"/>
      <c r="I836" s="17"/>
      <c r="J836" s="17"/>
      <c r="M836" s="108"/>
      <c r="N836" s="190"/>
      <c r="O836" s="190"/>
      <c r="P836" s="191"/>
      <c r="Q836" s="192"/>
      <c r="R836" s="191"/>
      <c r="S836" s="191"/>
      <c r="T836" s="108"/>
      <c r="U836" s="108"/>
      <c r="V836" s="108"/>
      <c r="W836" s="108"/>
      <c r="X836" s="108"/>
      <c r="Y836" s="108"/>
      <c r="Z836" s="108"/>
      <c r="AA836" s="108"/>
    </row>
    <row r="837" spans="4:27" s="16" customFormat="1" hidden="1" x14ac:dyDescent="0.2">
      <c r="D837" s="17"/>
      <c r="E837" s="17"/>
      <c r="F837" s="18"/>
      <c r="G837" s="18"/>
      <c r="H837" s="18"/>
      <c r="I837" s="17"/>
      <c r="J837" s="17"/>
      <c r="M837" s="108"/>
      <c r="N837" s="190"/>
      <c r="O837" s="190"/>
      <c r="P837" s="191"/>
      <c r="Q837" s="192"/>
      <c r="R837" s="191"/>
      <c r="S837" s="191"/>
      <c r="T837" s="108"/>
      <c r="U837" s="108"/>
      <c r="V837" s="108"/>
      <c r="W837" s="108"/>
      <c r="X837" s="108"/>
      <c r="Y837" s="108"/>
      <c r="Z837" s="108"/>
      <c r="AA837" s="108"/>
    </row>
    <row r="838" spans="4:27" s="16" customFormat="1" hidden="1" x14ac:dyDescent="0.2">
      <c r="D838" s="17"/>
      <c r="E838" s="17"/>
      <c r="F838" s="18"/>
      <c r="G838" s="18"/>
      <c r="H838" s="18"/>
      <c r="I838" s="17"/>
      <c r="J838" s="17"/>
      <c r="M838" s="108"/>
      <c r="N838" s="190"/>
      <c r="O838" s="190"/>
      <c r="P838" s="191"/>
      <c r="Q838" s="192"/>
      <c r="R838" s="191"/>
      <c r="S838" s="191"/>
      <c r="T838" s="108"/>
      <c r="U838" s="108"/>
      <c r="V838" s="108"/>
      <c r="W838" s="108"/>
      <c r="X838" s="108"/>
      <c r="Y838" s="108"/>
      <c r="Z838" s="108"/>
      <c r="AA838" s="108"/>
    </row>
    <row r="839" spans="4:27" s="16" customFormat="1" hidden="1" x14ac:dyDescent="0.2">
      <c r="D839" s="17"/>
      <c r="E839" s="17"/>
      <c r="F839" s="18"/>
      <c r="G839" s="18"/>
      <c r="H839" s="18"/>
      <c r="I839" s="17"/>
      <c r="J839" s="17"/>
      <c r="M839" s="108"/>
      <c r="N839" s="190"/>
      <c r="O839" s="190"/>
      <c r="P839" s="191"/>
      <c r="Q839" s="192"/>
      <c r="R839" s="191"/>
      <c r="S839" s="191"/>
      <c r="T839" s="108"/>
      <c r="U839" s="108"/>
      <c r="V839" s="108"/>
      <c r="W839" s="108"/>
      <c r="X839" s="108"/>
      <c r="Y839" s="108"/>
      <c r="Z839" s="108"/>
      <c r="AA839" s="108"/>
    </row>
    <row r="840" spans="4:27" s="16" customFormat="1" hidden="1" x14ac:dyDescent="0.2">
      <c r="D840" s="17"/>
      <c r="E840" s="17"/>
      <c r="F840" s="18"/>
      <c r="G840" s="18"/>
      <c r="H840" s="18"/>
      <c r="I840" s="17"/>
      <c r="J840" s="17"/>
      <c r="M840" s="108"/>
      <c r="N840" s="190"/>
      <c r="O840" s="190"/>
      <c r="P840" s="191"/>
      <c r="Q840" s="192"/>
      <c r="R840" s="191"/>
      <c r="S840" s="191"/>
      <c r="T840" s="108"/>
      <c r="U840" s="108"/>
      <c r="V840" s="108"/>
      <c r="W840" s="108"/>
      <c r="X840" s="108"/>
      <c r="Y840" s="108"/>
      <c r="Z840" s="108"/>
      <c r="AA840" s="108"/>
    </row>
    <row r="841" spans="4:27" s="16" customFormat="1" hidden="1" x14ac:dyDescent="0.2">
      <c r="D841" s="17"/>
      <c r="E841" s="17"/>
      <c r="F841" s="18"/>
      <c r="G841" s="18"/>
      <c r="H841" s="18"/>
      <c r="I841" s="17"/>
      <c r="J841" s="17"/>
      <c r="M841" s="108"/>
      <c r="N841" s="190"/>
      <c r="O841" s="190"/>
      <c r="P841" s="191"/>
      <c r="Q841" s="192"/>
      <c r="R841" s="191"/>
      <c r="S841" s="191"/>
      <c r="T841" s="108"/>
      <c r="U841" s="108"/>
      <c r="V841" s="108"/>
      <c r="W841" s="108"/>
      <c r="X841" s="108"/>
      <c r="Y841" s="108"/>
      <c r="Z841" s="108"/>
      <c r="AA841" s="108"/>
    </row>
    <row r="842" spans="4:27" s="16" customFormat="1" hidden="1" x14ac:dyDescent="0.2">
      <c r="D842" s="17"/>
      <c r="E842" s="17"/>
      <c r="F842" s="18"/>
      <c r="G842" s="18"/>
      <c r="H842" s="18"/>
      <c r="I842" s="17"/>
      <c r="J842" s="17"/>
      <c r="M842" s="108"/>
      <c r="N842" s="190"/>
      <c r="O842" s="190"/>
      <c r="P842" s="191"/>
      <c r="Q842" s="192"/>
      <c r="R842" s="191"/>
      <c r="S842" s="191"/>
      <c r="T842" s="108"/>
      <c r="U842" s="108"/>
      <c r="V842" s="108"/>
      <c r="W842" s="108"/>
      <c r="X842" s="108"/>
      <c r="Y842" s="108"/>
      <c r="Z842" s="108"/>
      <c r="AA842" s="108"/>
    </row>
    <row r="843" spans="4:27" s="16" customFormat="1" hidden="1" x14ac:dyDescent="0.2">
      <c r="D843" s="17"/>
      <c r="E843" s="17"/>
      <c r="F843" s="18"/>
      <c r="G843" s="18"/>
      <c r="H843" s="18"/>
      <c r="I843" s="17"/>
      <c r="J843" s="17"/>
      <c r="M843" s="108"/>
      <c r="N843" s="190"/>
      <c r="O843" s="190"/>
      <c r="P843" s="191"/>
      <c r="Q843" s="192"/>
      <c r="R843" s="191"/>
      <c r="S843" s="191"/>
      <c r="T843" s="108"/>
      <c r="U843" s="108"/>
      <c r="V843" s="108"/>
      <c r="W843" s="108"/>
      <c r="X843" s="108"/>
      <c r="Y843" s="108"/>
      <c r="Z843" s="108"/>
      <c r="AA843" s="108"/>
    </row>
    <row r="844" spans="4:27" s="16" customFormat="1" hidden="1" x14ac:dyDescent="0.2">
      <c r="D844" s="17"/>
      <c r="E844" s="17"/>
      <c r="F844" s="18"/>
      <c r="G844" s="18"/>
      <c r="H844" s="18"/>
      <c r="I844" s="17"/>
      <c r="J844" s="17"/>
      <c r="M844" s="108"/>
      <c r="N844" s="190"/>
      <c r="O844" s="190"/>
      <c r="P844" s="191"/>
      <c r="Q844" s="192"/>
      <c r="R844" s="191"/>
      <c r="S844" s="191"/>
      <c r="T844" s="108"/>
      <c r="U844" s="108"/>
      <c r="V844" s="108"/>
      <c r="W844" s="108"/>
      <c r="X844" s="108"/>
      <c r="Y844" s="108"/>
      <c r="Z844" s="108"/>
      <c r="AA844" s="108"/>
    </row>
    <row r="845" spans="4:27" s="16" customFormat="1" hidden="1" x14ac:dyDescent="0.2">
      <c r="D845" s="17"/>
      <c r="E845" s="17"/>
      <c r="F845" s="18"/>
      <c r="G845" s="18"/>
      <c r="H845" s="18"/>
      <c r="I845" s="17"/>
      <c r="J845" s="17"/>
      <c r="M845" s="108"/>
      <c r="N845" s="190"/>
      <c r="O845" s="190"/>
      <c r="P845" s="191"/>
      <c r="Q845" s="192"/>
      <c r="R845" s="191"/>
      <c r="S845" s="191"/>
      <c r="T845" s="108"/>
      <c r="U845" s="108"/>
      <c r="V845" s="108"/>
      <c r="W845" s="108"/>
      <c r="X845" s="108"/>
      <c r="Y845" s="108"/>
      <c r="Z845" s="108"/>
      <c r="AA845" s="108"/>
    </row>
    <row r="846" spans="4:27" s="16" customFormat="1" hidden="1" x14ac:dyDescent="0.2">
      <c r="D846" s="17"/>
      <c r="E846" s="17"/>
      <c r="F846" s="18"/>
      <c r="G846" s="18"/>
      <c r="H846" s="18"/>
      <c r="I846" s="17"/>
      <c r="J846" s="17"/>
      <c r="M846" s="108"/>
      <c r="N846" s="190"/>
      <c r="O846" s="190"/>
      <c r="P846" s="191"/>
      <c r="Q846" s="192"/>
      <c r="R846" s="191"/>
      <c r="S846" s="191"/>
      <c r="T846" s="108"/>
      <c r="U846" s="108"/>
      <c r="V846" s="108"/>
      <c r="W846" s="108"/>
      <c r="X846" s="108"/>
      <c r="Y846" s="108"/>
      <c r="Z846" s="108"/>
      <c r="AA846" s="108"/>
    </row>
    <row r="847" spans="4:27" s="16" customFormat="1" hidden="1" x14ac:dyDescent="0.2">
      <c r="D847" s="17"/>
      <c r="E847" s="17"/>
      <c r="F847" s="18"/>
      <c r="G847" s="18"/>
      <c r="H847" s="18"/>
      <c r="I847" s="17"/>
      <c r="J847" s="17"/>
      <c r="M847" s="108"/>
      <c r="N847" s="190"/>
      <c r="O847" s="190"/>
      <c r="P847" s="191"/>
      <c r="Q847" s="192"/>
      <c r="R847" s="191"/>
      <c r="S847" s="191"/>
      <c r="T847" s="108"/>
      <c r="U847" s="108"/>
      <c r="V847" s="108"/>
      <c r="W847" s="108"/>
      <c r="X847" s="108"/>
      <c r="Y847" s="108"/>
      <c r="Z847" s="108"/>
      <c r="AA847" s="108"/>
    </row>
    <row r="848" spans="4:27" s="16" customFormat="1" hidden="1" x14ac:dyDescent="0.2">
      <c r="D848" s="17"/>
      <c r="E848" s="17"/>
      <c r="F848" s="18"/>
      <c r="G848" s="18"/>
      <c r="H848" s="18"/>
      <c r="I848" s="17"/>
      <c r="J848" s="17"/>
      <c r="M848" s="108"/>
      <c r="N848" s="190"/>
      <c r="O848" s="190"/>
      <c r="P848" s="191"/>
      <c r="Q848" s="192"/>
      <c r="R848" s="191"/>
      <c r="S848" s="191"/>
      <c r="T848" s="108"/>
      <c r="U848" s="108"/>
      <c r="V848" s="108"/>
      <c r="W848" s="108"/>
      <c r="X848" s="108"/>
      <c r="Y848" s="108"/>
      <c r="Z848" s="108"/>
      <c r="AA848" s="108"/>
    </row>
    <row r="849" spans="4:27" s="16" customFormat="1" hidden="1" x14ac:dyDescent="0.2">
      <c r="D849" s="17"/>
      <c r="E849" s="17"/>
      <c r="F849" s="18"/>
      <c r="G849" s="18"/>
      <c r="H849" s="18"/>
      <c r="I849" s="17"/>
      <c r="J849" s="17"/>
      <c r="M849" s="108"/>
      <c r="N849" s="190"/>
      <c r="O849" s="190"/>
      <c r="P849" s="191"/>
      <c r="Q849" s="192"/>
      <c r="R849" s="191"/>
      <c r="S849" s="191"/>
      <c r="T849" s="108"/>
      <c r="U849" s="108"/>
      <c r="V849" s="108"/>
      <c r="W849" s="108"/>
      <c r="X849" s="108"/>
      <c r="Y849" s="108"/>
      <c r="Z849" s="108"/>
      <c r="AA849" s="108"/>
    </row>
    <row r="850" spans="4:27" s="16" customFormat="1" hidden="1" x14ac:dyDescent="0.2">
      <c r="D850" s="17"/>
      <c r="E850" s="17"/>
      <c r="F850" s="18"/>
      <c r="G850" s="18"/>
      <c r="H850" s="18"/>
      <c r="I850" s="17"/>
      <c r="J850" s="17"/>
      <c r="M850" s="108"/>
      <c r="N850" s="190"/>
      <c r="O850" s="190"/>
      <c r="P850" s="191"/>
      <c r="Q850" s="192"/>
      <c r="R850" s="191"/>
      <c r="S850" s="191"/>
      <c r="T850" s="108"/>
      <c r="U850" s="108"/>
      <c r="V850" s="108"/>
      <c r="W850" s="108"/>
      <c r="X850" s="108"/>
      <c r="Y850" s="108"/>
      <c r="Z850" s="108"/>
      <c r="AA850" s="108"/>
    </row>
    <row r="851" spans="4:27" s="16" customFormat="1" hidden="1" x14ac:dyDescent="0.2">
      <c r="D851" s="17"/>
      <c r="E851" s="17"/>
      <c r="F851" s="18"/>
      <c r="G851" s="18"/>
      <c r="H851" s="18"/>
      <c r="I851" s="17"/>
      <c r="J851" s="17"/>
      <c r="M851" s="108"/>
      <c r="N851" s="190"/>
      <c r="O851" s="190"/>
      <c r="P851" s="191"/>
      <c r="Q851" s="192"/>
      <c r="R851" s="191"/>
      <c r="S851" s="191"/>
      <c r="T851" s="108"/>
      <c r="U851" s="108"/>
      <c r="V851" s="108"/>
      <c r="W851" s="108"/>
      <c r="X851" s="108"/>
      <c r="Y851" s="108"/>
      <c r="Z851" s="108"/>
      <c r="AA851" s="108"/>
    </row>
    <row r="852" spans="4:27" s="16" customFormat="1" hidden="1" x14ac:dyDescent="0.2">
      <c r="D852" s="17"/>
      <c r="E852" s="17"/>
      <c r="F852" s="18"/>
      <c r="G852" s="18"/>
      <c r="H852" s="18"/>
      <c r="I852" s="17"/>
      <c r="J852" s="17"/>
      <c r="M852" s="108"/>
      <c r="N852" s="190"/>
      <c r="O852" s="190"/>
      <c r="P852" s="191"/>
      <c r="Q852" s="192"/>
      <c r="R852" s="191"/>
      <c r="S852" s="191"/>
      <c r="T852" s="108"/>
      <c r="U852" s="108"/>
      <c r="V852" s="108"/>
      <c r="W852" s="108"/>
      <c r="X852" s="108"/>
      <c r="Y852" s="108"/>
      <c r="Z852" s="108"/>
      <c r="AA852" s="108"/>
    </row>
    <row r="853" spans="4:27" s="16" customFormat="1" hidden="1" x14ac:dyDescent="0.2">
      <c r="D853" s="17"/>
      <c r="E853" s="17"/>
      <c r="F853" s="18"/>
      <c r="G853" s="18"/>
      <c r="H853" s="18"/>
      <c r="I853" s="17"/>
      <c r="J853" s="17"/>
      <c r="M853" s="108"/>
      <c r="N853" s="190"/>
      <c r="O853" s="190"/>
      <c r="P853" s="191"/>
      <c r="Q853" s="192"/>
      <c r="R853" s="191"/>
      <c r="S853" s="191"/>
      <c r="T853" s="108"/>
      <c r="U853" s="108"/>
      <c r="V853" s="108"/>
      <c r="W853" s="108"/>
      <c r="X853" s="108"/>
      <c r="Y853" s="108"/>
      <c r="Z853" s="108"/>
      <c r="AA853" s="108"/>
    </row>
    <row r="854" spans="4:27" s="16" customFormat="1" hidden="1" x14ac:dyDescent="0.2">
      <c r="D854" s="17"/>
      <c r="E854" s="17"/>
      <c r="F854" s="18"/>
      <c r="G854" s="18"/>
      <c r="H854" s="18"/>
      <c r="I854" s="17"/>
      <c r="J854" s="17"/>
      <c r="M854" s="108"/>
      <c r="N854" s="190"/>
      <c r="O854" s="190"/>
      <c r="P854" s="191"/>
      <c r="Q854" s="192"/>
      <c r="R854" s="191"/>
      <c r="S854" s="191"/>
      <c r="T854" s="108"/>
      <c r="U854" s="108"/>
      <c r="V854" s="108"/>
      <c r="W854" s="108"/>
      <c r="X854" s="108"/>
      <c r="Y854" s="108"/>
      <c r="Z854" s="108"/>
      <c r="AA854" s="108"/>
    </row>
    <row r="855" spans="4:27" s="16" customFormat="1" hidden="1" x14ac:dyDescent="0.2">
      <c r="D855" s="17"/>
      <c r="E855" s="17"/>
      <c r="F855" s="18"/>
      <c r="G855" s="18"/>
      <c r="H855" s="18"/>
      <c r="I855" s="17"/>
      <c r="J855" s="17"/>
      <c r="M855" s="108"/>
      <c r="N855" s="190"/>
      <c r="O855" s="190"/>
      <c r="P855" s="191"/>
      <c r="Q855" s="192"/>
      <c r="R855" s="191"/>
      <c r="S855" s="191"/>
      <c r="T855" s="108"/>
      <c r="U855" s="108"/>
      <c r="V855" s="108"/>
      <c r="W855" s="108"/>
      <c r="X855" s="108"/>
      <c r="Y855" s="108"/>
      <c r="Z855" s="108"/>
      <c r="AA855" s="108"/>
    </row>
    <row r="856" spans="4:27" s="16" customFormat="1" hidden="1" x14ac:dyDescent="0.2">
      <c r="D856" s="17"/>
      <c r="E856" s="17"/>
      <c r="F856" s="18"/>
      <c r="G856" s="18"/>
      <c r="H856" s="18"/>
      <c r="I856" s="17"/>
      <c r="J856" s="17"/>
      <c r="M856" s="108"/>
      <c r="N856" s="190"/>
      <c r="O856" s="190"/>
      <c r="P856" s="191"/>
      <c r="Q856" s="192"/>
      <c r="R856" s="191"/>
      <c r="S856" s="191"/>
      <c r="T856" s="108"/>
      <c r="U856" s="108"/>
      <c r="V856" s="108"/>
      <c r="W856" s="108"/>
      <c r="X856" s="108"/>
      <c r="Y856" s="108"/>
      <c r="Z856" s="108"/>
      <c r="AA856" s="108"/>
    </row>
    <row r="857" spans="4:27" s="16" customFormat="1" hidden="1" x14ac:dyDescent="0.2">
      <c r="D857" s="17"/>
      <c r="E857" s="17"/>
      <c r="F857" s="18"/>
      <c r="G857" s="18"/>
      <c r="H857" s="18"/>
      <c r="I857" s="17"/>
      <c r="J857" s="17"/>
      <c r="M857" s="108"/>
      <c r="N857" s="190"/>
      <c r="O857" s="190"/>
      <c r="P857" s="191"/>
      <c r="Q857" s="192"/>
      <c r="R857" s="191"/>
      <c r="S857" s="191"/>
      <c r="T857" s="108"/>
      <c r="U857" s="108"/>
      <c r="V857" s="108"/>
      <c r="W857" s="108"/>
      <c r="X857" s="108"/>
      <c r="Y857" s="108"/>
      <c r="Z857" s="108"/>
      <c r="AA857" s="108"/>
    </row>
    <row r="858" spans="4:27" s="16" customFormat="1" hidden="1" x14ac:dyDescent="0.2">
      <c r="D858" s="17"/>
      <c r="E858" s="17"/>
      <c r="F858" s="18"/>
      <c r="G858" s="18"/>
      <c r="H858" s="18"/>
      <c r="I858" s="17"/>
      <c r="J858" s="17"/>
      <c r="M858" s="108"/>
      <c r="N858" s="190"/>
      <c r="O858" s="190"/>
      <c r="P858" s="191"/>
      <c r="Q858" s="192"/>
      <c r="R858" s="191"/>
      <c r="S858" s="191"/>
      <c r="T858" s="108"/>
      <c r="U858" s="108"/>
      <c r="V858" s="108"/>
      <c r="W858" s="108"/>
      <c r="X858" s="108"/>
      <c r="Y858" s="108"/>
      <c r="Z858" s="108"/>
      <c r="AA858" s="108"/>
    </row>
    <row r="859" spans="4:27" s="16" customFormat="1" hidden="1" x14ac:dyDescent="0.2">
      <c r="D859" s="17"/>
      <c r="E859" s="17"/>
      <c r="F859" s="18"/>
      <c r="G859" s="18"/>
      <c r="H859" s="18"/>
      <c r="I859" s="17"/>
      <c r="J859" s="17"/>
      <c r="M859" s="108"/>
      <c r="N859" s="190"/>
      <c r="O859" s="190"/>
      <c r="P859" s="191"/>
      <c r="Q859" s="192"/>
      <c r="R859" s="191"/>
      <c r="S859" s="191"/>
      <c r="T859" s="108"/>
      <c r="U859" s="108"/>
      <c r="V859" s="108"/>
      <c r="W859" s="108"/>
      <c r="X859" s="108"/>
      <c r="Y859" s="108"/>
      <c r="Z859" s="108"/>
      <c r="AA859" s="108"/>
    </row>
    <row r="860" spans="4:27" s="16" customFormat="1" hidden="1" x14ac:dyDescent="0.2">
      <c r="D860" s="17"/>
      <c r="E860" s="17"/>
      <c r="F860" s="18"/>
      <c r="G860" s="18"/>
      <c r="H860" s="18"/>
      <c r="I860" s="17"/>
      <c r="J860" s="17"/>
      <c r="M860" s="108"/>
      <c r="N860" s="190"/>
      <c r="O860" s="190"/>
      <c r="P860" s="191"/>
      <c r="Q860" s="192"/>
      <c r="R860" s="191"/>
      <c r="S860" s="191"/>
      <c r="T860" s="108"/>
      <c r="U860" s="108"/>
      <c r="V860" s="108"/>
      <c r="W860" s="108"/>
      <c r="X860" s="108"/>
      <c r="Y860" s="108"/>
      <c r="Z860" s="108"/>
      <c r="AA860" s="108"/>
    </row>
    <row r="861" spans="4:27" s="16" customFormat="1" hidden="1" x14ac:dyDescent="0.2">
      <c r="D861" s="17"/>
      <c r="E861" s="17"/>
      <c r="F861" s="18"/>
      <c r="G861" s="18"/>
      <c r="H861" s="18"/>
      <c r="I861" s="17"/>
      <c r="J861" s="17"/>
      <c r="M861" s="108"/>
      <c r="N861" s="190"/>
      <c r="O861" s="190"/>
      <c r="P861" s="191"/>
      <c r="Q861" s="192"/>
      <c r="R861" s="191"/>
      <c r="S861" s="191"/>
      <c r="T861" s="108"/>
      <c r="U861" s="108"/>
      <c r="V861" s="108"/>
      <c r="W861" s="108"/>
      <c r="X861" s="108"/>
      <c r="Y861" s="108"/>
      <c r="Z861" s="108"/>
      <c r="AA861" s="108"/>
    </row>
    <row r="862" spans="4:27" s="16" customFormat="1" hidden="1" x14ac:dyDescent="0.2">
      <c r="D862" s="17"/>
      <c r="E862" s="17"/>
      <c r="F862" s="18"/>
      <c r="G862" s="18"/>
      <c r="H862" s="18"/>
      <c r="I862" s="17"/>
      <c r="J862" s="17"/>
      <c r="M862" s="108"/>
      <c r="N862" s="190"/>
      <c r="O862" s="190"/>
      <c r="P862" s="191"/>
      <c r="Q862" s="192"/>
      <c r="R862" s="191"/>
      <c r="S862" s="191"/>
      <c r="T862" s="108"/>
      <c r="U862" s="108"/>
      <c r="V862" s="108"/>
      <c r="W862" s="108"/>
      <c r="X862" s="108"/>
      <c r="Y862" s="108"/>
      <c r="Z862" s="108"/>
      <c r="AA862" s="108"/>
    </row>
    <row r="863" spans="4:27" s="16" customFormat="1" hidden="1" x14ac:dyDescent="0.2">
      <c r="D863" s="17"/>
      <c r="E863" s="17"/>
      <c r="F863" s="18"/>
      <c r="G863" s="18"/>
      <c r="H863" s="18"/>
      <c r="I863" s="17"/>
      <c r="J863" s="17"/>
      <c r="M863" s="108"/>
      <c r="N863" s="190"/>
      <c r="O863" s="190"/>
      <c r="P863" s="191"/>
      <c r="Q863" s="192"/>
      <c r="R863" s="191"/>
      <c r="S863" s="191"/>
      <c r="T863" s="108"/>
      <c r="U863" s="108"/>
      <c r="V863" s="108"/>
      <c r="W863" s="108"/>
      <c r="X863" s="108"/>
      <c r="Y863" s="108"/>
      <c r="Z863" s="108"/>
      <c r="AA863" s="108"/>
    </row>
    <row r="864" spans="4:27" s="16" customFormat="1" hidden="1" x14ac:dyDescent="0.2">
      <c r="D864" s="17"/>
      <c r="E864" s="17"/>
      <c r="F864" s="18"/>
      <c r="G864" s="18"/>
      <c r="H864" s="18"/>
      <c r="I864" s="17"/>
      <c r="J864" s="17"/>
      <c r="M864" s="108"/>
      <c r="N864" s="190"/>
      <c r="O864" s="190"/>
      <c r="P864" s="191"/>
      <c r="Q864" s="192"/>
      <c r="R864" s="191"/>
      <c r="S864" s="191"/>
      <c r="T864" s="108"/>
      <c r="U864" s="108"/>
      <c r="V864" s="108"/>
      <c r="W864" s="108"/>
      <c r="X864" s="108"/>
      <c r="Y864" s="108"/>
      <c r="Z864" s="108"/>
      <c r="AA864" s="108"/>
    </row>
    <row r="865" spans="4:27" s="16" customFormat="1" hidden="1" x14ac:dyDescent="0.2">
      <c r="D865" s="17"/>
      <c r="E865" s="17"/>
      <c r="F865" s="18"/>
      <c r="G865" s="18"/>
      <c r="H865" s="18"/>
      <c r="I865" s="17"/>
      <c r="J865" s="17"/>
      <c r="M865" s="108"/>
      <c r="N865" s="190"/>
      <c r="O865" s="190"/>
      <c r="P865" s="191"/>
      <c r="Q865" s="192"/>
      <c r="R865" s="191"/>
      <c r="S865" s="191"/>
      <c r="T865" s="108"/>
      <c r="U865" s="108"/>
      <c r="V865" s="108"/>
      <c r="W865" s="108"/>
      <c r="X865" s="108"/>
      <c r="Y865" s="108"/>
      <c r="Z865" s="108"/>
      <c r="AA865" s="108"/>
    </row>
    <row r="866" spans="4:27" s="16" customFormat="1" hidden="1" x14ac:dyDescent="0.2">
      <c r="D866" s="17"/>
      <c r="E866" s="17"/>
      <c r="F866" s="18"/>
      <c r="G866" s="18"/>
      <c r="H866" s="18"/>
      <c r="I866" s="17"/>
      <c r="J866" s="17"/>
      <c r="M866" s="108"/>
      <c r="N866" s="190"/>
      <c r="O866" s="190"/>
      <c r="P866" s="191"/>
      <c r="Q866" s="192"/>
      <c r="R866" s="191"/>
      <c r="S866" s="191"/>
      <c r="T866" s="108"/>
      <c r="U866" s="108"/>
      <c r="V866" s="108"/>
      <c r="W866" s="108"/>
      <c r="X866" s="108"/>
      <c r="Y866" s="108"/>
      <c r="Z866" s="108"/>
      <c r="AA866" s="108"/>
    </row>
    <row r="867" spans="4:27" s="16" customFormat="1" hidden="1" x14ac:dyDescent="0.2">
      <c r="D867" s="17"/>
      <c r="E867" s="17"/>
      <c r="F867" s="18"/>
      <c r="G867" s="18"/>
      <c r="H867" s="18"/>
      <c r="I867" s="17"/>
      <c r="J867" s="17"/>
      <c r="M867" s="108"/>
      <c r="N867" s="190"/>
      <c r="O867" s="190"/>
      <c r="P867" s="191"/>
      <c r="Q867" s="192"/>
      <c r="R867" s="191"/>
      <c r="S867" s="191"/>
      <c r="T867" s="108"/>
      <c r="U867" s="108"/>
      <c r="V867" s="108"/>
      <c r="W867" s="108"/>
      <c r="X867" s="108"/>
      <c r="Y867" s="108"/>
      <c r="Z867" s="108"/>
      <c r="AA867" s="108"/>
    </row>
    <row r="868" spans="4:27" s="16" customFormat="1" hidden="1" x14ac:dyDescent="0.2">
      <c r="D868" s="17"/>
      <c r="E868" s="17"/>
      <c r="F868" s="18"/>
      <c r="G868" s="18"/>
      <c r="H868" s="18"/>
      <c r="I868" s="17"/>
      <c r="J868" s="17"/>
      <c r="M868" s="108"/>
      <c r="N868" s="190"/>
      <c r="O868" s="190"/>
      <c r="P868" s="191"/>
      <c r="Q868" s="192"/>
      <c r="R868" s="191"/>
      <c r="S868" s="191"/>
      <c r="T868" s="108"/>
      <c r="U868" s="108"/>
      <c r="V868" s="108"/>
      <c r="W868" s="108"/>
      <c r="X868" s="108"/>
      <c r="Y868" s="108"/>
      <c r="Z868" s="108"/>
      <c r="AA868" s="108"/>
    </row>
    <row r="869" spans="4:27" s="16" customFormat="1" hidden="1" x14ac:dyDescent="0.2">
      <c r="D869" s="17"/>
      <c r="E869" s="17"/>
      <c r="F869" s="18"/>
      <c r="G869" s="18"/>
      <c r="H869" s="18"/>
      <c r="I869" s="17"/>
      <c r="J869" s="17"/>
      <c r="M869" s="108"/>
      <c r="N869" s="190"/>
      <c r="O869" s="190"/>
      <c r="P869" s="191"/>
      <c r="Q869" s="192"/>
      <c r="R869" s="191"/>
      <c r="S869" s="191"/>
      <c r="T869" s="108"/>
      <c r="U869" s="108"/>
      <c r="V869" s="108"/>
      <c r="W869" s="108"/>
      <c r="X869" s="108"/>
      <c r="Y869" s="108"/>
      <c r="Z869" s="108"/>
      <c r="AA869" s="108"/>
    </row>
    <row r="870" spans="4:27" s="16" customFormat="1" hidden="1" x14ac:dyDescent="0.2">
      <c r="D870" s="17"/>
      <c r="E870" s="17"/>
      <c r="F870" s="18"/>
      <c r="G870" s="18"/>
      <c r="H870" s="18"/>
      <c r="I870" s="17"/>
      <c r="J870" s="17"/>
      <c r="M870" s="108"/>
      <c r="N870" s="190"/>
      <c r="O870" s="190"/>
      <c r="P870" s="191"/>
      <c r="Q870" s="192"/>
      <c r="R870" s="191"/>
      <c r="S870" s="191"/>
      <c r="T870" s="108"/>
      <c r="U870" s="108"/>
      <c r="V870" s="108"/>
      <c r="W870" s="108"/>
      <c r="X870" s="108"/>
      <c r="Y870" s="108"/>
      <c r="Z870" s="108"/>
      <c r="AA870" s="108"/>
    </row>
    <row r="871" spans="4:27" s="16" customFormat="1" hidden="1" x14ac:dyDescent="0.2">
      <c r="D871" s="17"/>
      <c r="E871" s="17"/>
      <c r="F871" s="18"/>
      <c r="G871" s="18"/>
      <c r="H871" s="18"/>
      <c r="I871" s="17"/>
      <c r="J871" s="17"/>
      <c r="M871" s="108"/>
      <c r="N871" s="190"/>
      <c r="O871" s="190"/>
      <c r="P871" s="191"/>
      <c r="Q871" s="192"/>
      <c r="R871" s="191"/>
      <c r="S871" s="191"/>
      <c r="T871" s="108"/>
      <c r="U871" s="108"/>
      <c r="V871" s="108"/>
      <c r="W871" s="108"/>
      <c r="X871" s="108"/>
      <c r="Y871" s="108"/>
      <c r="Z871" s="108"/>
      <c r="AA871" s="108"/>
    </row>
    <row r="872" spans="4:27" s="16" customFormat="1" hidden="1" x14ac:dyDescent="0.2">
      <c r="D872" s="17"/>
      <c r="E872" s="17"/>
      <c r="F872" s="18"/>
      <c r="G872" s="18"/>
      <c r="H872" s="18"/>
      <c r="I872" s="17"/>
      <c r="J872" s="17"/>
      <c r="M872" s="108"/>
      <c r="N872" s="190"/>
      <c r="O872" s="190"/>
      <c r="P872" s="191"/>
      <c r="Q872" s="192"/>
      <c r="R872" s="191"/>
      <c r="S872" s="191"/>
      <c r="T872" s="108"/>
      <c r="U872" s="108"/>
      <c r="V872" s="108"/>
      <c r="W872" s="108"/>
      <c r="X872" s="108"/>
      <c r="Y872" s="108"/>
      <c r="Z872" s="108"/>
      <c r="AA872" s="108"/>
    </row>
    <row r="873" spans="4:27" s="16" customFormat="1" hidden="1" x14ac:dyDescent="0.2">
      <c r="D873" s="17"/>
      <c r="E873" s="17"/>
      <c r="F873" s="18"/>
      <c r="G873" s="18"/>
      <c r="H873" s="18"/>
      <c r="I873" s="17"/>
      <c r="J873" s="17"/>
      <c r="M873" s="108"/>
      <c r="N873" s="190"/>
      <c r="O873" s="190"/>
      <c r="P873" s="191"/>
      <c r="Q873" s="192"/>
      <c r="R873" s="191"/>
      <c r="S873" s="191"/>
      <c r="T873" s="108"/>
      <c r="U873" s="108"/>
      <c r="V873" s="108"/>
      <c r="W873" s="108"/>
      <c r="X873" s="108"/>
      <c r="Y873" s="108"/>
      <c r="Z873" s="108"/>
      <c r="AA873" s="108"/>
    </row>
    <row r="874" spans="4:27" s="16" customFormat="1" hidden="1" x14ac:dyDescent="0.2">
      <c r="D874" s="17"/>
      <c r="E874" s="17"/>
      <c r="F874" s="18"/>
      <c r="G874" s="18"/>
      <c r="H874" s="18"/>
      <c r="I874" s="17"/>
      <c r="J874" s="17"/>
      <c r="M874" s="108"/>
      <c r="N874" s="190"/>
      <c r="O874" s="190"/>
      <c r="P874" s="191"/>
      <c r="Q874" s="192"/>
      <c r="R874" s="191"/>
      <c r="S874" s="191"/>
      <c r="T874" s="108"/>
      <c r="U874" s="108"/>
      <c r="V874" s="108"/>
      <c r="W874" s="108"/>
      <c r="X874" s="108"/>
      <c r="Y874" s="108"/>
      <c r="Z874" s="108"/>
      <c r="AA874" s="108"/>
    </row>
    <row r="875" spans="4:27" s="16" customFormat="1" hidden="1" x14ac:dyDescent="0.2">
      <c r="D875" s="17"/>
      <c r="E875" s="17"/>
      <c r="F875" s="18"/>
      <c r="G875" s="18"/>
      <c r="H875" s="18"/>
      <c r="I875" s="17"/>
      <c r="J875" s="17"/>
      <c r="M875" s="108"/>
      <c r="N875" s="190"/>
      <c r="O875" s="190"/>
      <c r="P875" s="191"/>
      <c r="Q875" s="192"/>
      <c r="R875" s="191"/>
      <c r="S875" s="191"/>
      <c r="T875" s="108"/>
      <c r="U875" s="108"/>
      <c r="V875" s="108"/>
      <c r="W875" s="108"/>
      <c r="X875" s="108"/>
      <c r="Y875" s="108"/>
      <c r="Z875" s="108"/>
      <c r="AA875" s="108"/>
    </row>
    <row r="876" spans="4:27" s="16" customFormat="1" hidden="1" x14ac:dyDescent="0.2">
      <c r="D876" s="17"/>
      <c r="E876" s="17"/>
      <c r="F876" s="18"/>
      <c r="G876" s="18"/>
      <c r="H876" s="18"/>
      <c r="I876" s="17"/>
      <c r="J876" s="17"/>
      <c r="M876" s="108"/>
      <c r="N876" s="190"/>
      <c r="O876" s="190"/>
      <c r="P876" s="191"/>
      <c r="Q876" s="192"/>
      <c r="R876" s="191"/>
      <c r="S876" s="191"/>
      <c r="T876" s="108"/>
      <c r="U876" s="108"/>
      <c r="V876" s="108"/>
      <c r="W876" s="108"/>
      <c r="X876" s="108"/>
      <c r="Y876" s="108"/>
      <c r="Z876" s="108"/>
      <c r="AA876" s="108"/>
    </row>
    <row r="877" spans="4:27" s="16" customFormat="1" hidden="1" x14ac:dyDescent="0.2">
      <c r="D877" s="17"/>
      <c r="E877" s="17"/>
      <c r="F877" s="18"/>
      <c r="G877" s="18"/>
      <c r="H877" s="18"/>
      <c r="I877" s="17"/>
      <c r="J877" s="17"/>
      <c r="M877" s="108"/>
      <c r="N877" s="190"/>
      <c r="O877" s="190"/>
      <c r="P877" s="191"/>
      <c r="Q877" s="192"/>
      <c r="R877" s="191"/>
      <c r="S877" s="191"/>
      <c r="T877" s="108"/>
      <c r="U877" s="108"/>
      <c r="V877" s="108"/>
      <c r="W877" s="108"/>
      <c r="X877" s="108"/>
      <c r="Y877" s="108"/>
      <c r="Z877" s="108"/>
      <c r="AA877" s="108"/>
    </row>
    <row r="878" spans="4:27" s="16" customFormat="1" hidden="1" x14ac:dyDescent="0.2">
      <c r="D878" s="17"/>
      <c r="E878" s="17"/>
      <c r="F878" s="18"/>
      <c r="G878" s="18"/>
      <c r="H878" s="18"/>
      <c r="I878" s="17"/>
      <c r="J878" s="17"/>
      <c r="M878" s="108"/>
      <c r="N878" s="190"/>
      <c r="O878" s="190"/>
      <c r="P878" s="191"/>
      <c r="Q878" s="192"/>
      <c r="R878" s="191"/>
      <c r="S878" s="191"/>
      <c r="T878" s="108"/>
      <c r="U878" s="108"/>
      <c r="V878" s="108"/>
      <c r="W878" s="108"/>
      <c r="X878" s="108"/>
      <c r="Y878" s="108"/>
      <c r="Z878" s="108"/>
      <c r="AA878" s="108"/>
    </row>
    <row r="879" spans="4:27" s="16" customFormat="1" hidden="1" x14ac:dyDescent="0.2">
      <c r="D879" s="17"/>
      <c r="E879" s="17"/>
      <c r="F879" s="18"/>
      <c r="G879" s="18"/>
      <c r="H879" s="18"/>
      <c r="I879" s="17"/>
      <c r="J879" s="17"/>
      <c r="M879" s="108"/>
      <c r="N879" s="190"/>
      <c r="O879" s="190"/>
      <c r="P879" s="191"/>
      <c r="Q879" s="192"/>
      <c r="R879" s="191"/>
      <c r="S879" s="191"/>
      <c r="T879" s="108"/>
      <c r="U879" s="108"/>
      <c r="V879" s="108"/>
      <c r="W879" s="108"/>
      <c r="X879" s="108"/>
      <c r="Y879" s="108"/>
      <c r="Z879" s="108"/>
      <c r="AA879" s="108"/>
    </row>
    <row r="880" spans="4:27" s="16" customFormat="1" hidden="1" x14ac:dyDescent="0.2">
      <c r="D880" s="17"/>
      <c r="E880" s="17"/>
      <c r="F880" s="18"/>
      <c r="G880" s="18"/>
      <c r="H880" s="18"/>
      <c r="I880" s="17"/>
      <c r="J880" s="17"/>
      <c r="M880" s="108"/>
      <c r="N880" s="190"/>
      <c r="O880" s="190"/>
      <c r="P880" s="191"/>
      <c r="Q880" s="192"/>
      <c r="R880" s="191"/>
      <c r="S880" s="191"/>
      <c r="T880" s="108"/>
      <c r="U880" s="108"/>
      <c r="V880" s="108"/>
      <c r="W880" s="108"/>
      <c r="X880" s="108"/>
      <c r="Y880" s="108"/>
      <c r="Z880" s="108"/>
      <c r="AA880" s="108"/>
    </row>
    <row r="881" spans="4:27" s="16" customFormat="1" hidden="1" x14ac:dyDescent="0.2">
      <c r="D881" s="17"/>
      <c r="E881" s="17"/>
      <c r="F881" s="18"/>
      <c r="G881" s="18"/>
      <c r="H881" s="18"/>
      <c r="I881" s="17"/>
      <c r="J881" s="17"/>
      <c r="M881" s="108"/>
      <c r="N881" s="190"/>
      <c r="O881" s="190"/>
      <c r="P881" s="191"/>
      <c r="Q881" s="192"/>
      <c r="R881" s="191"/>
      <c r="S881" s="191"/>
      <c r="T881" s="108"/>
      <c r="U881" s="108"/>
      <c r="V881" s="108"/>
      <c r="W881" s="108"/>
      <c r="X881" s="108"/>
      <c r="Y881" s="108"/>
      <c r="Z881" s="108"/>
      <c r="AA881" s="108"/>
    </row>
    <row r="882" spans="4:27" s="16" customFormat="1" hidden="1" x14ac:dyDescent="0.2">
      <c r="D882" s="17"/>
      <c r="E882" s="17"/>
      <c r="F882" s="18"/>
      <c r="G882" s="18"/>
      <c r="H882" s="18"/>
      <c r="I882" s="17"/>
      <c r="J882" s="17"/>
      <c r="M882" s="108"/>
      <c r="N882" s="190"/>
      <c r="O882" s="190"/>
      <c r="P882" s="191"/>
      <c r="Q882" s="192"/>
      <c r="R882" s="191"/>
      <c r="S882" s="191"/>
      <c r="T882" s="108"/>
      <c r="U882" s="108"/>
      <c r="V882" s="108"/>
      <c r="W882" s="108"/>
      <c r="X882" s="108"/>
      <c r="Y882" s="108"/>
      <c r="Z882" s="108"/>
      <c r="AA882" s="108"/>
    </row>
    <row r="883" spans="4:27" s="16" customFormat="1" hidden="1" x14ac:dyDescent="0.2">
      <c r="D883" s="17"/>
      <c r="E883" s="17"/>
      <c r="F883" s="18"/>
      <c r="G883" s="18"/>
      <c r="H883" s="18"/>
      <c r="I883" s="17"/>
      <c r="J883" s="17"/>
      <c r="M883" s="108"/>
      <c r="N883" s="190"/>
      <c r="O883" s="190"/>
      <c r="P883" s="191"/>
      <c r="Q883" s="192"/>
      <c r="R883" s="191"/>
      <c r="S883" s="191"/>
      <c r="T883" s="108"/>
      <c r="U883" s="108"/>
      <c r="V883" s="108"/>
      <c r="W883" s="108"/>
      <c r="X883" s="108"/>
      <c r="Y883" s="108"/>
      <c r="Z883" s="108"/>
      <c r="AA883" s="108"/>
    </row>
    <row r="884" spans="4:27" s="16" customFormat="1" hidden="1" x14ac:dyDescent="0.2">
      <c r="D884" s="17"/>
      <c r="E884" s="17"/>
      <c r="F884" s="18"/>
      <c r="G884" s="18"/>
      <c r="H884" s="18"/>
      <c r="I884" s="17"/>
      <c r="J884" s="17"/>
      <c r="M884" s="108"/>
      <c r="N884" s="190"/>
      <c r="O884" s="190"/>
      <c r="P884" s="191"/>
      <c r="Q884" s="192"/>
      <c r="R884" s="191"/>
      <c r="S884" s="191"/>
      <c r="T884" s="108"/>
      <c r="U884" s="108"/>
      <c r="V884" s="108"/>
      <c r="W884" s="108"/>
      <c r="X884" s="108"/>
      <c r="Y884" s="108"/>
      <c r="Z884" s="108"/>
      <c r="AA884" s="108"/>
    </row>
    <row r="885" spans="4:27" s="16" customFormat="1" hidden="1" x14ac:dyDescent="0.2">
      <c r="D885" s="17"/>
      <c r="E885" s="17"/>
      <c r="F885" s="18"/>
      <c r="G885" s="18"/>
      <c r="H885" s="18"/>
      <c r="I885" s="17"/>
      <c r="J885" s="17"/>
      <c r="M885" s="108"/>
      <c r="N885" s="190"/>
      <c r="O885" s="190"/>
      <c r="P885" s="191"/>
      <c r="Q885" s="192"/>
      <c r="R885" s="191"/>
      <c r="S885" s="191"/>
      <c r="T885" s="108"/>
      <c r="U885" s="108"/>
      <c r="V885" s="108"/>
      <c r="W885" s="108"/>
      <c r="X885" s="108"/>
      <c r="Y885" s="108"/>
      <c r="Z885" s="108"/>
      <c r="AA885" s="108"/>
    </row>
    <row r="886" spans="4:27" s="16" customFormat="1" hidden="1" x14ac:dyDescent="0.2">
      <c r="D886" s="17"/>
      <c r="E886" s="17"/>
      <c r="F886" s="18"/>
      <c r="G886" s="18"/>
      <c r="H886" s="18"/>
      <c r="I886" s="17"/>
      <c r="J886" s="17"/>
      <c r="M886" s="108"/>
      <c r="N886" s="190"/>
      <c r="O886" s="190"/>
      <c r="P886" s="191"/>
      <c r="Q886" s="192"/>
      <c r="R886" s="191"/>
      <c r="S886" s="191"/>
      <c r="T886" s="108"/>
      <c r="U886" s="108"/>
      <c r="V886" s="108"/>
      <c r="W886" s="108"/>
      <c r="X886" s="108"/>
      <c r="Y886" s="108"/>
      <c r="Z886" s="108"/>
      <c r="AA886" s="108"/>
    </row>
    <row r="887" spans="4:27" s="16" customFormat="1" hidden="1" x14ac:dyDescent="0.2">
      <c r="D887" s="17"/>
      <c r="E887" s="17"/>
      <c r="F887" s="18"/>
      <c r="G887" s="18"/>
      <c r="H887" s="18"/>
      <c r="I887" s="17"/>
      <c r="J887" s="17"/>
      <c r="M887" s="108"/>
      <c r="N887" s="190"/>
      <c r="O887" s="190"/>
      <c r="P887" s="191"/>
      <c r="Q887" s="192"/>
      <c r="R887" s="191"/>
      <c r="S887" s="191"/>
      <c r="T887" s="108"/>
      <c r="U887" s="108"/>
      <c r="V887" s="108"/>
      <c r="W887" s="108"/>
      <c r="X887" s="108"/>
      <c r="Y887" s="108"/>
      <c r="Z887" s="108"/>
      <c r="AA887" s="108"/>
    </row>
    <row r="888" spans="4:27" s="16" customFormat="1" hidden="1" x14ac:dyDescent="0.2">
      <c r="D888" s="17"/>
      <c r="E888" s="17"/>
      <c r="F888" s="18"/>
      <c r="G888" s="18"/>
      <c r="H888" s="18"/>
      <c r="I888" s="17"/>
      <c r="J888" s="17"/>
      <c r="M888" s="108"/>
      <c r="N888" s="190"/>
      <c r="O888" s="190"/>
      <c r="P888" s="191"/>
      <c r="Q888" s="192"/>
      <c r="R888" s="191"/>
      <c r="S888" s="191"/>
      <c r="T888" s="108"/>
      <c r="U888" s="108"/>
      <c r="V888" s="108"/>
      <c r="W888" s="108"/>
      <c r="X888" s="108"/>
      <c r="Y888" s="108"/>
      <c r="Z888" s="108"/>
      <c r="AA888" s="108"/>
    </row>
    <row r="889" spans="4:27" s="16" customFormat="1" hidden="1" x14ac:dyDescent="0.2">
      <c r="D889" s="17"/>
      <c r="E889" s="17"/>
      <c r="F889" s="18"/>
      <c r="G889" s="18"/>
      <c r="H889" s="18"/>
      <c r="I889" s="17"/>
      <c r="J889" s="17"/>
      <c r="M889" s="108"/>
      <c r="N889" s="190"/>
      <c r="O889" s="190"/>
      <c r="P889" s="191"/>
      <c r="Q889" s="192"/>
      <c r="R889" s="191"/>
      <c r="S889" s="191"/>
      <c r="T889" s="108"/>
      <c r="U889" s="108"/>
      <c r="V889" s="108"/>
      <c r="W889" s="108"/>
      <c r="X889" s="108"/>
      <c r="Y889" s="108"/>
      <c r="Z889" s="108"/>
      <c r="AA889" s="108"/>
    </row>
    <row r="890" spans="4:27" s="16" customFormat="1" hidden="1" x14ac:dyDescent="0.2">
      <c r="D890" s="17"/>
      <c r="E890" s="17"/>
      <c r="F890" s="18"/>
      <c r="G890" s="18"/>
      <c r="H890" s="18"/>
      <c r="I890" s="17"/>
      <c r="J890" s="17"/>
      <c r="M890" s="108"/>
      <c r="N890" s="190"/>
      <c r="O890" s="190"/>
      <c r="P890" s="191"/>
      <c r="Q890" s="192"/>
      <c r="R890" s="191"/>
      <c r="S890" s="191"/>
      <c r="T890" s="108"/>
      <c r="U890" s="108"/>
      <c r="V890" s="108"/>
      <c r="W890" s="108"/>
      <c r="X890" s="108"/>
      <c r="Y890" s="108"/>
      <c r="Z890" s="108"/>
      <c r="AA890" s="108"/>
    </row>
    <row r="891" spans="4:27" s="16" customFormat="1" hidden="1" x14ac:dyDescent="0.2">
      <c r="D891" s="17"/>
      <c r="E891" s="17"/>
      <c r="F891" s="18"/>
      <c r="G891" s="18"/>
      <c r="H891" s="18"/>
      <c r="I891" s="17"/>
      <c r="J891" s="17"/>
      <c r="M891" s="108"/>
      <c r="N891" s="190"/>
      <c r="O891" s="190"/>
      <c r="P891" s="191"/>
      <c r="Q891" s="192"/>
      <c r="R891" s="191"/>
      <c r="S891" s="191"/>
      <c r="T891" s="108"/>
      <c r="U891" s="108"/>
      <c r="V891" s="108"/>
      <c r="W891" s="108"/>
      <c r="X891" s="108"/>
      <c r="Y891" s="108"/>
      <c r="Z891" s="108"/>
      <c r="AA891" s="108"/>
    </row>
    <row r="892" spans="4:27" s="16" customFormat="1" hidden="1" x14ac:dyDescent="0.2">
      <c r="D892" s="17"/>
      <c r="E892" s="17"/>
      <c r="F892" s="18"/>
      <c r="G892" s="18"/>
      <c r="H892" s="18"/>
      <c r="I892" s="17"/>
      <c r="J892" s="17"/>
      <c r="M892" s="108"/>
      <c r="N892" s="190"/>
      <c r="O892" s="190"/>
      <c r="P892" s="191"/>
      <c r="Q892" s="192"/>
      <c r="R892" s="191"/>
      <c r="S892" s="191"/>
      <c r="T892" s="108"/>
      <c r="U892" s="108"/>
      <c r="V892" s="108"/>
      <c r="W892" s="108"/>
      <c r="X892" s="108"/>
      <c r="Y892" s="108"/>
      <c r="Z892" s="108"/>
      <c r="AA892" s="108"/>
    </row>
    <row r="893" spans="4:27" s="16" customFormat="1" hidden="1" x14ac:dyDescent="0.2">
      <c r="D893" s="17"/>
      <c r="E893" s="17"/>
      <c r="F893" s="18"/>
      <c r="G893" s="18"/>
      <c r="H893" s="18"/>
      <c r="I893" s="17"/>
      <c r="J893" s="17"/>
      <c r="M893" s="108"/>
      <c r="N893" s="190"/>
      <c r="O893" s="190"/>
      <c r="P893" s="191"/>
      <c r="Q893" s="192"/>
      <c r="R893" s="191"/>
      <c r="S893" s="191"/>
      <c r="T893" s="108"/>
      <c r="U893" s="108"/>
      <c r="V893" s="108"/>
      <c r="W893" s="108"/>
      <c r="X893" s="108"/>
      <c r="Y893" s="108"/>
      <c r="Z893" s="108"/>
      <c r="AA893" s="108"/>
    </row>
    <row r="894" spans="4:27" s="16" customFormat="1" hidden="1" x14ac:dyDescent="0.2">
      <c r="D894" s="17"/>
      <c r="E894" s="17"/>
      <c r="F894" s="18"/>
      <c r="G894" s="18"/>
      <c r="H894" s="18"/>
      <c r="I894" s="17"/>
      <c r="J894" s="17"/>
      <c r="M894" s="108"/>
      <c r="N894" s="190"/>
      <c r="O894" s="190"/>
      <c r="P894" s="191"/>
      <c r="Q894" s="192"/>
      <c r="R894" s="191"/>
      <c r="S894" s="191"/>
      <c r="T894" s="108"/>
      <c r="U894" s="108"/>
      <c r="V894" s="108"/>
      <c r="W894" s="108"/>
      <c r="X894" s="108"/>
      <c r="Y894" s="108"/>
      <c r="Z894" s="108"/>
      <c r="AA894" s="108"/>
    </row>
    <row r="895" spans="4:27" s="16" customFormat="1" hidden="1" x14ac:dyDescent="0.2">
      <c r="D895" s="17"/>
      <c r="E895" s="17"/>
      <c r="F895" s="18"/>
      <c r="G895" s="18"/>
      <c r="H895" s="18"/>
      <c r="I895" s="17"/>
      <c r="J895" s="17"/>
      <c r="M895" s="108"/>
      <c r="N895" s="190"/>
      <c r="O895" s="190"/>
      <c r="P895" s="191"/>
      <c r="Q895" s="192"/>
      <c r="R895" s="191"/>
      <c r="S895" s="191"/>
      <c r="T895" s="108"/>
      <c r="U895" s="108"/>
      <c r="V895" s="108"/>
      <c r="W895" s="108"/>
      <c r="X895" s="108"/>
      <c r="Y895" s="108"/>
      <c r="Z895" s="108"/>
      <c r="AA895" s="108"/>
    </row>
    <row r="896" spans="4:27" s="16" customFormat="1" hidden="1" x14ac:dyDescent="0.2">
      <c r="D896" s="17"/>
      <c r="E896" s="17"/>
      <c r="F896" s="18"/>
      <c r="G896" s="18"/>
      <c r="H896" s="18"/>
      <c r="I896" s="17"/>
      <c r="J896" s="17"/>
      <c r="M896" s="108"/>
      <c r="N896" s="190"/>
      <c r="O896" s="190"/>
      <c r="P896" s="191"/>
      <c r="Q896" s="192"/>
      <c r="R896" s="191"/>
      <c r="S896" s="191"/>
      <c r="T896" s="108"/>
      <c r="U896" s="108"/>
      <c r="V896" s="108"/>
      <c r="W896" s="108"/>
      <c r="X896" s="108"/>
      <c r="Y896" s="108"/>
      <c r="Z896" s="108"/>
      <c r="AA896" s="108"/>
    </row>
    <row r="897" spans="4:27" s="16" customFormat="1" hidden="1" x14ac:dyDescent="0.2">
      <c r="D897" s="17"/>
      <c r="E897" s="17"/>
      <c r="F897" s="18"/>
      <c r="G897" s="18"/>
      <c r="H897" s="18"/>
      <c r="I897" s="17"/>
      <c r="J897" s="17"/>
      <c r="M897" s="108"/>
      <c r="N897" s="190"/>
      <c r="O897" s="190"/>
      <c r="P897" s="191"/>
      <c r="Q897" s="192"/>
      <c r="R897" s="191"/>
      <c r="S897" s="191"/>
      <c r="T897" s="108"/>
      <c r="U897" s="108"/>
      <c r="V897" s="108"/>
      <c r="W897" s="108"/>
      <c r="X897" s="108"/>
      <c r="Y897" s="108"/>
      <c r="Z897" s="108"/>
      <c r="AA897" s="108"/>
    </row>
    <row r="898" spans="4:27" s="16" customFormat="1" hidden="1" x14ac:dyDescent="0.2">
      <c r="D898" s="17"/>
      <c r="E898" s="17"/>
      <c r="F898" s="18"/>
      <c r="G898" s="18"/>
      <c r="H898" s="18"/>
      <c r="I898" s="17"/>
      <c r="J898" s="17"/>
      <c r="M898" s="108"/>
      <c r="N898" s="190"/>
      <c r="O898" s="190"/>
      <c r="P898" s="191"/>
      <c r="Q898" s="192"/>
      <c r="R898" s="191"/>
      <c r="S898" s="191"/>
      <c r="T898" s="108"/>
      <c r="U898" s="108"/>
      <c r="V898" s="108"/>
      <c r="W898" s="108"/>
      <c r="X898" s="108"/>
      <c r="Y898" s="108"/>
      <c r="Z898" s="108"/>
      <c r="AA898" s="108"/>
    </row>
    <row r="899" spans="4:27" s="16" customFormat="1" hidden="1" x14ac:dyDescent="0.2">
      <c r="D899" s="17"/>
      <c r="E899" s="17"/>
      <c r="F899" s="18"/>
      <c r="G899" s="18"/>
      <c r="H899" s="18"/>
      <c r="I899" s="17"/>
      <c r="J899" s="17"/>
      <c r="M899" s="108"/>
      <c r="N899" s="190"/>
      <c r="O899" s="190"/>
      <c r="P899" s="191"/>
      <c r="Q899" s="192"/>
      <c r="R899" s="191"/>
      <c r="S899" s="191"/>
      <c r="T899" s="108"/>
      <c r="U899" s="108"/>
      <c r="V899" s="108"/>
      <c r="W899" s="108"/>
      <c r="X899" s="108"/>
      <c r="Y899" s="108"/>
      <c r="Z899" s="108"/>
      <c r="AA899" s="108"/>
    </row>
    <row r="900" spans="4:27" s="16" customFormat="1" hidden="1" x14ac:dyDescent="0.2">
      <c r="D900" s="17"/>
      <c r="E900" s="17"/>
      <c r="F900" s="18"/>
      <c r="G900" s="18"/>
      <c r="H900" s="18"/>
      <c r="I900" s="17"/>
      <c r="J900" s="17"/>
      <c r="M900" s="108"/>
      <c r="N900" s="190"/>
      <c r="O900" s="190"/>
      <c r="P900" s="191"/>
      <c r="Q900" s="192"/>
      <c r="R900" s="191"/>
      <c r="S900" s="191"/>
      <c r="T900" s="108"/>
      <c r="U900" s="108"/>
      <c r="V900" s="108"/>
      <c r="W900" s="108"/>
      <c r="X900" s="108"/>
      <c r="Y900" s="108"/>
      <c r="Z900" s="108"/>
      <c r="AA900" s="108"/>
    </row>
    <row r="901" spans="4:27" s="16" customFormat="1" hidden="1" x14ac:dyDescent="0.2">
      <c r="D901" s="17"/>
      <c r="E901" s="17"/>
      <c r="F901" s="18"/>
      <c r="G901" s="18"/>
      <c r="H901" s="18"/>
      <c r="I901" s="17"/>
      <c r="J901" s="17"/>
      <c r="M901" s="108"/>
      <c r="N901" s="190"/>
      <c r="O901" s="190"/>
      <c r="P901" s="191"/>
      <c r="Q901" s="192"/>
      <c r="R901" s="191"/>
      <c r="S901" s="191"/>
      <c r="T901" s="108"/>
      <c r="U901" s="108"/>
      <c r="V901" s="108"/>
      <c r="W901" s="108"/>
      <c r="X901" s="108"/>
      <c r="Y901" s="108"/>
      <c r="Z901" s="108"/>
      <c r="AA901" s="108"/>
    </row>
    <row r="902" spans="4:27" s="16" customFormat="1" hidden="1" x14ac:dyDescent="0.2">
      <c r="D902" s="17"/>
      <c r="E902" s="17"/>
      <c r="F902" s="18"/>
      <c r="G902" s="18"/>
      <c r="H902" s="18"/>
      <c r="I902" s="17"/>
      <c r="J902" s="17"/>
      <c r="M902" s="108"/>
      <c r="N902" s="190"/>
      <c r="O902" s="190"/>
      <c r="P902" s="191"/>
      <c r="Q902" s="192"/>
      <c r="R902" s="191"/>
      <c r="S902" s="191"/>
      <c r="T902" s="108"/>
      <c r="U902" s="108"/>
      <c r="V902" s="108"/>
      <c r="W902" s="108"/>
      <c r="X902" s="108"/>
      <c r="Y902" s="108"/>
      <c r="Z902" s="108"/>
      <c r="AA902" s="108"/>
    </row>
    <row r="903" spans="4:27" s="16" customFormat="1" hidden="1" x14ac:dyDescent="0.2">
      <c r="D903" s="17"/>
      <c r="E903" s="17"/>
      <c r="F903" s="18"/>
      <c r="G903" s="18"/>
      <c r="H903" s="18"/>
      <c r="I903" s="17"/>
      <c r="J903" s="17"/>
      <c r="M903" s="108"/>
      <c r="N903" s="190"/>
      <c r="O903" s="190"/>
      <c r="P903" s="191"/>
      <c r="Q903" s="192"/>
      <c r="R903" s="191"/>
      <c r="S903" s="191"/>
      <c r="T903" s="108"/>
      <c r="U903" s="108"/>
      <c r="V903" s="108"/>
      <c r="W903" s="108"/>
      <c r="X903" s="108"/>
      <c r="Y903" s="108"/>
      <c r="Z903" s="108"/>
      <c r="AA903" s="108"/>
    </row>
    <row r="904" spans="4:27" s="16" customFormat="1" hidden="1" x14ac:dyDescent="0.2">
      <c r="D904" s="17"/>
      <c r="E904" s="17"/>
      <c r="F904" s="18"/>
      <c r="G904" s="18"/>
      <c r="H904" s="18"/>
      <c r="I904" s="17"/>
      <c r="J904" s="17"/>
      <c r="M904" s="108"/>
      <c r="N904" s="190"/>
      <c r="O904" s="190"/>
      <c r="P904" s="191"/>
      <c r="Q904" s="192"/>
      <c r="R904" s="191"/>
      <c r="S904" s="191"/>
      <c r="T904" s="108"/>
      <c r="U904" s="108"/>
      <c r="V904" s="108"/>
      <c r="W904" s="108"/>
      <c r="X904" s="108"/>
      <c r="Y904" s="108"/>
      <c r="Z904" s="108"/>
      <c r="AA904" s="108"/>
    </row>
    <row r="905" spans="4:27" s="16" customFormat="1" hidden="1" x14ac:dyDescent="0.2">
      <c r="D905" s="17"/>
      <c r="E905" s="17"/>
      <c r="F905" s="18"/>
      <c r="G905" s="18"/>
      <c r="H905" s="18"/>
      <c r="I905" s="17"/>
      <c r="J905" s="17"/>
      <c r="M905" s="108"/>
      <c r="N905" s="190"/>
      <c r="O905" s="190"/>
      <c r="P905" s="191"/>
      <c r="Q905" s="192"/>
      <c r="R905" s="191"/>
      <c r="S905" s="191"/>
      <c r="T905" s="108"/>
      <c r="U905" s="108"/>
      <c r="V905" s="108"/>
      <c r="W905" s="108"/>
      <c r="X905" s="108"/>
      <c r="Y905" s="108"/>
      <c r="Z905" s="108"/>
      <c r="AA905" s="108"/>
    </row>
    <row r="906" spans="4:27" s="16" customFormat="1" hidden="1" x14ac:dyDescent="0.2">
      <c r="D906" s="17"/>
      <c r="E906" s="17"/>
      <c r="F906" s="18"/>
      <c r="G906" s="18"/>
      <c r="H906" s="18"/>
      <c r="I906" s="17"/>
      <c r="J906" s="17"/>
      <c r="M906" s="108"/>
      <c r="N906" s="190"/>
      <c r="O906" s="190"/>
      <c r="P906" s="191"/>
      <c r="Q906" s="192"/>
      <c r="R906" s="191"/>
      <c r="S906" s="191"/>
      <c r="T906" s="108"/>
      <c r="U906" s="108"/>
      <c r="V906" s="108"/>
      <c r="W906" s="108"/>
      <c r="X906" s="108"/>
      <c r="Y906" s="108"/>
      <c r="Z906" s="108"/>
      <c r="AA906" s="108"/>
    </row>
    <row r="907" spans="4:27" s="16" customFormat="1" hidden="1" x14ac:dyDescent="0.2">
      <c r="D907" s="17"/>
      <c r="E907" s="17"/>
      <c r="F907" s="18"/>
      <c r="G907" s="18"/>
      <c r="H907" s="18"/>
      <c r="I907" s="17"/>
      <c r="J907" s="17"/>
      <c r="M907" s="108"/>
      <c r="N907" s="190"/>
      <c r="O907" s="190"/>
      <c r="P907" s="191"/>
      <c r="Q907" s="192"/>
      <c r="R907" s="191"/>
      <c r="S907" s="191"/>
      <c r="T907" s="108"/>
      <c r="U907" s="108"/>
      <c r="V907" s="108"/>
      <c r="W907" s="108"/>
      <c r="X907" s="108"/>
      <c r="Y907" s="108"/>
      <c r="Z907" s="108"/>
      <c r="AA907" s="108"/>
    </row>
    <row r="908" spans="4:27" s="16" customFormat="1" hidden="1" x14ac:dyDescent="0.2">
      <c r="D908" s="17"/>
      <c r="E908" s="17"/>
      <c r="F908" s="18"/>
      <c r="G908" s="18"/>
      <c r="H908" s="18"/>
      <c r="I908" s="17"/>
      <c r="J908" s="17"/>
      <c r="M908" s="108"/>
      <c r="N908" s="190"/>
      <c r="O908" s="190"/>
      <c r="P908" s="191"/>
      <c r="Q908" s="192"/>
      <c r="R908" s="191"/>
      <c r="S908" s="191"/>
      <c r="T908" s="108"/>
      <c r="U908" s="108"/>
      <c r="V908" s="108"/>
      <c r="W908" s="108"/>
      <c r="X908" s="108"/>
      <c r="Y908" s="108"/>
      <c r="Z908" s="108"/>
      <c r="AA908" s="108"/>
    </row>
    <row r="909" spans="4:27" s="16" customFormat="1" hidden="1" x14ac:dyDescent="0.2">
      <c r="D909" s="17"/>
      <c r="E909" s="17"/>
      <c r="F909" s="18"/>
      <c r="G909" s="18"/>
      <c r="H909" s="18"/>
      <c r="I909" s="17"/>
      <c r="J909" s="17"/>
      <c r="M909" s="108"/>
      <c r="N909" s="190"/>
      <c r="O909" s="190"/>
      <c r="P909" s="191"/>
      <c r="Q909" s="192"/>
      <c r="R909" s="191"/>
      <c r="S909" s="191"/>
      <c r="T909" s="108"/>
      <c r="U909" s="108"/>
      <c r="V909" s="108"/>
      <c r="W909" s="108"/>
      <c r="X909" s="108"/>
      <c r="Y909" s="108"/>
      <c r="Z909" s="108"/>
      <c r="AA909" s="108"/>
    </row>
    <row r="910" spans="4:27" s="16" customFormat="1" hidden="1" x14ac:dyDescent="0.2">
      <c r="D910" s="17"/>
      <c r="E910" s="17"/>
      <c r="F910" s="18"/>
      <c r="G910" s="18"/>
      <c r="H910" s="18"/>
      <c r="I910" s="17"/>
      <c r="J910" s="17"/>
      <c r="M910" s="108"/>
      <c r="N910" s="190"/>
      <c r="O910" s="190"/>
      <c r="P910" s="191"/>
      <c r="Q910" s="192"/>
      <c r="R910" s="191"/>
      <c r="S910" s="191"/>
      <c r="T910" s="108"/>
      <c r="U910" s="108"/>
      <c r="V910" s="108"/>
      <c r="W910" s="108"/>
      <c r="X910" s="108"/>
      <c r="Y910" s="108"/>
      <c r="Z910" s="108"/>
      <c r="AA910" s="108"/>
    </row>
    <row r="911" spans="4:27" s="16" customFormat="1" hidden="1" x14ac:dyDescent="0.2">
      <c r="D911" s="17"/>
      <c r="E911" s="17"/>
      <c r="F911" s="18"/>
      <c r="G911" s="18"/>
      <c r="H911" s="18"/>
      <c r="I911" s="17"/>
      <c r="J911" s="17"/>
      <c r="M911" s="108"/>
      <c r="N911" s="190"/>
      <c r="O911" s="190"/>
      <c r="P911" s="191"/>
      <c r="Q911" s="192"/>
      <c r="R911" s="191"/>
      <c r="S911" s="191"/>
      <c r="T911" s="108"/>
      <c r="U911" s="108"/>
      <c r="V911" s="108"/>
      <c r="W911" s="108"/>
      <c r="X911" s="108"/>
      <c r="Y911" s="108"/>
      <c r="Z911" s="108"/>
      <c r="AA911" s="108"/>
    </row>
    <row r="912" spans="4:27" s="16" customFormat="1" hidden="1" x14ac:dyDescent="0.2">
      <c r="D912" s="17"/>
      <c r="E912" s="17"/>
      <c r="F912" s="18"/>
      <c r="G912" s="18"/>
      <c r="H912" s="18"/>
      <c r="I912" s="17"/>
      <c r="J912" s="17"/>
      <c r="M912" s="108"/>
      <c r="N912" s="190"/>
      <c r="O912" s="190"/>
      <c r="P912" s="191"/>
      <c r="Q912" s="192"/>
      <c r="R912" s="191"/>
      <c r="S912" s="191"/>
      <c r="T912" s="108"/>
      <c r="U912" s="108"/>
      <c r="V912" s="108"/>
      <c r="W912" s="108"/>
      <c r="X912" s="108"/>
      <c r="Y912" s="108"/>
      <c r="Z912" s="108"/>
      <c r="AA912" s="108"/>
    </row>
    <row r="913" spans="4:27" s="16" customFormat="1" hidden="1" x14ac:dyDescent="0.2">
      <c r="D913" s="17"/>
      <c r="E913" s="17"/>
      <c r="F913" s="18"/>
      <c r="G913" s="18"/>
      <c r="H913" s="18"/>
      <c r="I913" s="17"/>
      <c r="J913" s="17"/>
      <c r="M913" s="108"/>
      <c r="N913" s="190"/>
      <c r="O913" s="190"/>
      <c r="P913" s="191"/>
      <c r="Q913" s="192"/>
      <c r="R913" s="191"/>
      <c r="S913" s="191"/>
      <c r="T913" s="108"/>
      <c r="U913" s="108"/>
      <c r="V913" s="108"/>
      <c r="W913" s="108"/>
      <c r="X913" s="108"/>
      <c r="Y913" s="108"/>
      <c r="Z913" s="108"/>
      <c r="AA913" s="108"/>
    </row>
    <row r="914" spans="4:27" s="16" customFormat="1" hidden="1" x14ac:dyDescent="0.2">
      <c r="D914" s="17"/>
      <c r="E914" s="17"/>
      <c r="F914" s="18"/>
      <c r="G914" s="18"/>
      <c r="H914" s="18"/>
      <c r="I914" s="17"/>
      <c r="J914" s="17"/>
      <c r="M914" s="108"/>
      <c r="N914" s="190"/>
      <c r="O914" s="190"/>
      <c r="P914" s="191"/>
      <c r="Q914" s="192"/>
      <c r="R914" s="191"/>
      <c r="S914" s="191"/>
      <c r="T914" s="108"/>
      <c r="U914" s="108"/>
      <c r="V914" s="108"/>
      <c r="W914" s="108"/>
      <c r="X914" s="108"/>
      <c r="Y914" s="108"/>
      <c r="Z914" s="108"/>
      <c r="AA914" s="108"/>
    </row>
    <row r="915" spans="4:27" s="16" customFormat="1" hidden="1" x14ac:dyDescent="0.2">
      <c r="D915" s="17"/>
      <c r="E915" s="17"/>
      <c r="F915" s="18"/>
      <c r="G915" s="18"/>
      <c r="H915" s="18"/>
      <c r="I915" s="17"/>
      <c r="J915" s="17"/>
      <c r="M915" s="108"/>
      <c r="N915" s="190"/>
      <c r="O915" s="190"/>
      <c r="P915" s="191"/>
      <c r="Q915" s="192"/>
      <c r="R915" s="191"/>
      <c r="S915" s="191"/>
      <c r="T915" s="108"/>
      <c r="U915" s="108"/>
      <c r="V915" s="108"/>
      <c r="W915" s="108"/>
      <c r="X915" s="108"/>
      <c r="Y915" s="108"/>
      <c r="Z915" s="108"/>
      <c r="AA915" s="108"/>
    </row>
    <row r="916" spans="4:27" s="16" customFormat="1" hidden="1" x14ac:dyDescent="0.2">
      <c r="D916" s="17"/>
      <c r="E916" s="17"/>
      <c r="F916" s="18"/>
      <c r="G916" s="18"/>
      <c r="H916" s="18"/>
      <c r="I916" s="17"/>
      <c r="J916" s="17"/>
      <c r="M916" s="108"/>
      <c r="N916" s="190"/>
      <c r="O916" s="190"/>
      <c r="P916" s="191"/>
      <c r="Q916" s="192"/>
      <c r="R916" s="191"/>
      <c r="S916" s="191"/>
      <c r="T916" s="108"/>
      <c r="U916" s="108"/>
      <c r="V916" s="108"/>
      <c r="W916" s="108"/>
      <c r="X916" s="108"/>
      <c r="Y916" s="108"/>
      <c r="Z916" s="108"/>
      <c r="AA916" s="108"/>
    </row>
    <row r="917" spans="4:27" s="16" customFormat="1" hidden="1" x14ac:dyDescent="0.2">
      <c r="D917" s="17"/>
      <c r="E917" s="17"/>
      <c r="F917" s="18"/>
      <c r="G917" s="18"/>
      <c r="H917" s="18"/>
      <c r="I917" s="17"/>
      <c r="J917" s="17"/>
      <c r="M917" s="108"/>
      <c r="N917" s="190"/>
      <c r="O917" s="190"/>
      <c r="P917" s="191"/>
      <c r="Q917" s="192"/>
      <c r="R917" s="191"/>
      <c r="S917" s="191"/>
      <c r="T917" s="108"/>
      <c r="U917" s="108"/>
      <c r="V917" s="108"/>
      <c r="W917" s="108"/>
      <c r="X917" s="108"/>
      <c r="Y917" s="108"/>
      <c r="Z917" s="108"/>
      <c r="AA917" s="108"/>
    </row>
    <row r="918" spans="4:27" s="16" customFormat="1" hidden="1" x14ac:dyDescent="0.2">
      <c r="D918" s="17"/>
      <c r="E918" s="17"/>
      <c r="F918" s="18"/>
      <c r="G918" s="18"/>
      <c r="H918" s="18"/>
      <c r="I918" s="17"/>
      <c r="J918" s="17"/>
      <c r="M918" s="108"/>
      <c r="N918" s="190"/>
      <c r="O918" s="190"/>
      <c r="P918" s="191"/>
      <c r="Q918" s="192"/>
      <c r="R918" s="191"/>
      <c r="S918" s="191"/>
      <c r="T918" s="108"/>
      <c r="U918" s="108"/>
      <c r="V918" s="108"/>
      <c r="W918" s="108"/>
      <c r="X918" s="108"/>
      <c r="Y918" s="108"/>
      <c r="Z918" s="108"/>
      <c r="AA918" s="108"/>
    </row>
    <row r="919" spans="4:27" s="16" customFormat="1" hidden="1" x14ac:dyDescent="0.2">
      <c r="D919" s="17"/>
      <c r="E919" s="17"/>
      <c r="F919" s="18"/>
      <c r="G919" s="18"/>
      <c r="H919" s="18"/>
      <c r="I919" s="17"/>
      <c r="J919" s="17"/>
      <c r="M919" s="108"/>
      <c r="N919" s="190"/>
      <c r="O919" s="190"/>
      <c r="P919" s="191"/>
      <c r="Q919" s="192"/>
      <c r="R919" s="191"/>
      <c r="S919" s="191"/>
      <c r="T919" s="108"/>
      <c r="U919" s="108"/>
      <c r="V919" s="108"/>
      <c r="W919" s="108"/>
      <c r="X919" s="108"/>
      <c r="Y919" s="108"/>
      <c r="Z919" s="108"/>
      <c r="AA919" s="108"/>
    </row>
    <row r="920" spans="4:27" s="16" customFormat="1" hidden="1" x14ac:dyDescent="0.2">
      <c r="D920" s="17"/>
      <c r="E920" s="17"/>
      <c r="F920" s="18"/>
      <c r="G920" s="18"/>
      <c r="H920" s="18"/>
      <c r="I920" s="17"/>
      <c r="J920" s="17"/>
      <c r="M920" s="108"/>
      <c r="N920" s="190"/>
      <c r="O920" s="190"/>
      <c r="P920" s="191"/>
      <c r="Q920" s="192"/>
      <c r="R920" s="191"/>
      <c r="S920" s="191"/>
      <c r="T920" s="108"/>
      <c r="U920" s="108"/>
      <c r="V920" s="108"/>
      <c r="W920" s="108"/>
      <c r="X920" s="108"/>
      <c r="Y920" s="108"/>
      <c r="Z920" s="108"/>
      <c r="AA920" s="108"/>
    </row>
    <row r="921" spans="4:27" s="16" customFormat="1" hidden="1" x14ac:dyDescent="0.2">
      <c r="D921" s="17"/>
      <c r="E921" s="17"/>
      <c r="F921" s="18"/>
      <c r="G921" s="18"/>
      <c r="H921" s="18"/>
      <c r="I921" s="17"/>
      <c r="J921" s="17"/>
      <c r="M921" s="108"/>
      <c r="N921" s="190"/>
      <c r="O921" s="190"/>
      <c r="P921" s="191"/>
      <c r="Q921" s="192"/>
      <c r="R921" s="191"/>
      <c r="S921" s="191"/>
      <c r="T921" s="108"/>
      <c r="U921" s="108"/>
      <c r="V921" s="108"/>
      <c r="W921" s="108"/>
      <c r="X921" s="108"/>
      <c r="Y921" s="108"/>
      <c r="Z921" s="108"/>
      <c r="AA921" s="108"/>
    </row>
    <row r="922" spans="4:27" s="16" customFormat="1" hidden="1" x14ac:dyDescent="0.2">
      <c r="D922" s="17"/>
      <c r="E922" s="17"/>
      <c r="F922" s="18"/>
      <c r="G922" s="18"/>
      <c r="H922" s="18"/>
      <c r="I922" s="17"/>
      <c r="J922" s="17"/>
      <c r="M922" s="108"/>
      <c r="N922" s="190"/>
      <c r="O922" s="190"/>
      <c r="P922" s="191"/>
      <c r="Q922" s="192"/>
      <c r="R922" s="191"/>
      <c r="S922" s="191"/>
      <c r="T922" s="108"/>
      <c r="U922" s="108"/>
      <c r="V922" s="108"/>
      <c r="W922" s="108"/>
      <c r="X922" s="108"/>
      <c r="Y922" s="108"/>
      <c r="Z922" s="108"/>
      <c r="AA922" s="108"/>
    </row>
    <row r="923" spans="4:27" s="16" customFormat="1" hidden="1" x14ac:dyDescent="0.2">
      <c r="D923" s="17"/>
      <c r="E923" s="17"/>
      <c r="F923" s="18"/>
      <c r="G923" s="18"/>
      <c r="H923" s="18"/>
      <c r="I923" s="17"/>
      <c r="J923" s="17"/>
      <c r="M923" s="108"/>
      <c r="N923" s="190"/>
      <c r="O923" s="190"/>
      <c r="P923" s="191"/>
      <c r="Q923" s="192"/>
      <c r="R923" s="191"/>
      <c r="S923" s="191"/>
      <c r="T923" s="108"/>
      <c r="U923" s="108"/>
      <c r="V923" s="108"/>
      <c r="W923" s="108"/>
      <c r="X923" s="108"/>
      <c r="Y923" s="108"/>
      <c r="Z923" s="108"/>
      <c r="AA923" s="108"/>
    </row>
    <row r="924" spans="4:27" s="16" customFormat="1" hidden="1" x14ac:dyDescent="0.2">
      <c r="D924" s="17"/>
      <c r="E924" s="17"/>
      <c r="F924" s="18"/>
      <c r="G924" s="18"/>
      <c r="H924" s="18"/>
      <c r="I924" s="17"/>
      <c r="J924" s="17"/>
      <c r="M924" s="108"/>
      <c r="N924" s="190"/>
      <c r="O924" s="190"/>
      <c r="P924" s="191"/>
      <c r="Q924" s="192"/>
      <c r="R924" s="191"/>
      <c r="S924" s="191"/>
      <c r="T924" s="108"/>
      <c r="U924" s="108"/>
      <c r="V924" s="108"/>
      <c r="W924" s="108"/>
      <c r="X924" s="108"/>
      <c r="Y924" s="108"/>
      <c r="Z924" s="108"/>
      <c r="AA924" s="108"/>
    </row>
    <row r="925" spans="4:27" s="16" customFormat="1" hidden="1" x14ac:dyDescent="0.2">
      <c r="D925" s="17"/>
      <c r="E925" s="17"/>
      <c r="F925" s="18"/>
      <c r="G925" s="18"/>
      <c r="H925" s="18"/>
      <c r="I925" s="17"/>
      <c r="J925" s="17"/>
      <c r="M925" s="108"/>
      <c r="N925" s="190"/>
      <c r="O925" s="190"/>
      <c r="P925" s="191"/>
      <c r="Q925" s="192"/>
      <c r="R925" s="191"/>
      <c r="S925" s="191"/>
      <c r="T925" s="108"/>
      <c r="U925" s="108"/>
      <c r="V925" s="108"/>
      <c r="W925" s="108"/>
      <c r="X925" s="108"/>
      <c r="Y925" s="108"/>
      <c r="Z925" s="108"/>
      <c r="AA925" s="108"/>
    </row>
    <row r="926" spans="4:27" s="16" customFormat="1" hidden="1" x14ac:dyDescent="0.2">
      <c r="D926" s="17"/>
      <c r="E926" s="17"/>
      <c r="F926" s="18"/>
      <c r="G926" s="18"/>
      <c r="H926" s="18"/>
      <c r="I926" s="17"/>
      <c r="J926" s="17"/>
      <c r="M926" s="108"/>
      <c r="N926" s="190"/>
      <c r="O926" s="190"/>
      <c r="P926" s="191"/>
      <c r="Q926" s="192"/>
      <c r="R926" s="191"/>
      <c r="S926" s="191"/>
      <c r="T926" s="108"/>
      <c r="U926" s="108"/>
      <c r="V926" s="108"/>
      <c r="W926" s="108"/>
      <c r="X926" s="108"/>
      <c r="Y926" s="108"/>
      <c r="Z926" s="108"/>
      <c r="AA926" s="108"/>
    </row>
    <row r="927" spans="4:27" s="16" customFormat="1" hidden="1" x14ac:dyDescent="0.2">
      <c r="D927" s="17"/>
      <c r="E927" s="17"/>
      <c r="F927" s="18"/>
      <c r="G927" s="18"/>
      <c r="H927" s="18"/>
      <c r="I927" s="17"/>
      <c r="J927" s="17"/>
      <c r="M927" s="108"/>
      <c r="N927" s="190"/>
      <c r="O927" s="190"/>
      <c r="P927" s="191"/>
      <c r="Q927" s="192"/>
      <c r="R927" s="191"/>
      <c r="S927" s="191"/>
      <c r="T927" s="108"/>
      <c r="U927" s="108"/>
      <c r="V927" s="108"/>
      <c r="W927" s="108"/>
      <c r="X927" s="108"/>
      <c r="Y927" s="108"/>
      <c r="Z927" s="108"/>
      <c r="AA927" s="108"/>
    </row>
    <row r="928" spans="4:27" s="16" customFormat="1" hidden="1" x14ac:dyDescent="0.2">
      <c r="D928" s="17"/>
      <c r="E928" s="17"/>
      <c r="F928" s="18"/>
      <c r="G928" s="18"/>
      <c r="H928" s="18"/>
      <c r="I928" s="17"/>
      <c r="J928" s="17"/>
      <c r="M928" s="108"/>
      <c r="N928" s="190"/>
      <c r="O928" s="190"/>
      <c r="P928" s="191"/>
      <c r="Q928" s="192"/>
      <c r="R928" s="191"/>
      <c r="S928" s="191"/>
      <c r="T928" s="108"/>
      <c r="U928" s="108"/>
      <c r="V928" s="108"/>
      <c r="W928" s="108"/>
      <c r="X928" s="108"/>
      <c r="Y928" s="108"/>
      <c r="Z928" s="108"/>
      <c r="AA928" s="108"/>
    </row>
    <row r="929" spans="4:27" s="16" customFormat="1" hidden="1" x14ac:dyDescent="0.2">
      <c r="D929" s="17"/>
      <c r="E929" s="17"/>
      <c r="F929" s="18"/>
      <c r="G929" s="18"/>
      <c r="H929" s="18"/>
      <c r="I929" s="17"/>
      <c r="J929" s="17"/>
      <c r="M929" s="108"/>
      <c r="N929" s="190"/>
      <c r="O929" s="190"/>
      <c r="P929" s="191"/>
      <c r="Q929" s="192"/>
      <c r="R929" s="191"/>
      <c r="S929" s="191"/>
      <c r="T929" s="108"/>
      <c r="U929" s="108"/>
      <c r="V929" s="108"/>
      <c r="W929" s="108"/>
      <c r="X929" s="108"/>
      <c r="Y929" s="108"/>
      <c r="Z929" s="108"/>
      <c r="AA929" s="108"/>
    </row>
    <row r="930" spans="4:27" s="16" customFormat="1" hidden="1" x14ac:dyDescent="0.2">
      <c r="D930" s="17"/>
      <c r="E930" s="17"/>
      <c r="F930" s="18"/>
      <c r="G930" s="18"/>
      <c r="H930" s="18"/>
      <c r="I930" s="17"/>
      <c r="J930" s="17"/>
      <c r="M930" s="108"/>
      <c r="N930" s="190"/>
      <c r="O930" s="190"/>
      <c r="P930" s="191"/>
      <c r="Q930" s="192"/>
      <c r="R930" s="191"/>
      <c r="S930" s="191"/>
      <c r="T930" s="108"/>
      <c r="U930" s="108"/>
      <c r="V930" s="108"/>
      <c r="W930" s="108"/>
      <c r="X930" s="108"/>
      <c r="Y930" s="108"/>
      <c r="Z930" s="108"/>
      <c r="AA930" s="108"/>
    </row>
    <row r="931" spans="4:27" s="16" customFormat="1" hidden="1" x14ac:dyDescent="0.2">
      <c r="D931" s="17"/>
      <c r="E931" s="17"/>
      <c r="F931" s="18"/>
      <c r="G931" s="18"/>
      <c r="H931" s="18"/>
      <c r="I931" s="17"/>
      <c r="J931" s="17"/>
      <c r="M931" s="108"/>
      <c r="N931" s="190"/>
      <c r="O931" s="190"/>
      <c r="P931" s="191"/>
      <c r="Q931" s="192"/>
      <c r="R931" s="191"/>
      <c r="S931" s="191"/>
      <c r="T931" s="108"/>
      <c r="U931" s="108"/>
      <c r="V931" s="108"/>
      <c r="W931" s="108"/>
      <c r="X931" s="108"/>
      <c r="Y931" s="108"/>
      <c r="Z931" s="108"/>
      <c r="AA931" s="108"/>
    </row>
    <row r="932" spans="4:27" s="16" customFormat="1" hidden="1" x14ac:dyDescent="0.2">
      <c r="D932" s="17"/>
      <c r="E932" s="17"/>
      <c r="F932" s="18"/>
      <c r="G932" s="18"/>
      <c r="H932" s="18"/>
      <c r="I932" s="17"/>
      <c r="J932" s="17"/>
      <c r="M932" s="108"/>
      <c r="N932" s="190"/>
      <c r="O932" s="190"/>
      <c r="P932" s="191"/>
      <c r="Q932" s="192"/>
      <c r="R932" s="191"/>
      <c r="S932" s="191"/>
      <c r="T932" s="108"/>
      <c r="U932" s="108"/>
      <c r="V932" s="108"/>
      <c r="W932" s="108"/>
      <c r="X932" s="108"/>
      <c r="Y932" s="108"/>
      <c r="Z932" s="108"/>
      <c r="AA932" s="108"/>
    </row>
    <row r="933" spans="4:27" s="16" customFormat="1" hidden="1" x14ac:dyDescent="0.2">
      <c r="D933" s="17"/>
      <c r="E933" s="17"/>
      <c r="F933" s="18"/>
      <c r="G933" s="18"/>
      <c r="H933" s="18"/>
      <c r="I933" s="17"/>
      <c r="J933" s="17"/>
      <c r="M933" s="108"/>
      <c r="N933" s="190"/>
      <c r="O933" s="190"/>
      <c r="P933" s="191"/>
      <c r="Q933" s="192"/>
      <c r="R933" s="191"/>
      <c r="S933" s="191"/>
      <c r="T933" s="108"/>
      <c r="U933" s="108"/>
      <c r="V933" s="108"/>
      <c r="W933" s="108"/>
      <c r="X933" s="108"/>
      <c r="Y933" s="108"/>
      <c r="Z933" s="108"/>
      <c r="AA933" s="108"/>
    </row>
    <row r="934" spans="4:27" s="16" customFormat="1" hidden="1" x14ac:dyDescent="0.2">
      <c r="D934" s="17"/>
      <c r="E934" s="17"/>
      <c r="F934" s="18"/>
      <c r="G934" s="18"/>
      <c r="H934" s="18"/>
      <c r="I934" s="17"/>
      <c r="J934" s="17"/>
      <c r="M934" s="108"/>
      <c r="N934" s="190"/>
      <c r="O934" s="190"/>
      <c r="P934" s="191"/>
      <c r="Q934" s="192"/>
      <c r="R934" s="191"/>
      <c r="S934" s="191"/>
      <c r="T934" s="108"/>
      <c r="U934" s="108"/>
      <c r="V934" s="108"/>
      <c r="W934" s="108"/>
      <c r="X934" s="108"/>
      <c r="Y934" s="108"/>
      <c r="Z934" s="108"/>
      <c r="AA934" s="108"/>
    </row>
    <row r="935" spans="4:27" s="16" customFormat="1" hidden="1" x14ac:dyDescent="0.2">
      <c r="D935" s="17"/>
      <c r="E935" s="17"/>
      <c r="F935" s="18"/>
      <c r="G935" s="18"/>
      <c r="H935" s="18"/>
      <c r="I935" s="17"/>
      <c r="J935" s="17"/>
      <c r="M935" s="108"/>
      <c r="N935" s="190"/>
      <c r="O935" s="190"/>
      <c r="P935" s="191"/>
      <c r="Q935" s="192"/>
      <c r="R935" s="191"/>
      <c r="S935" s="191"/>
      <c r="T935" s="108"/>
      <c r="U935" s="108"/>
      <c r="V935" s="108"/>
      <c r="W935" s="108"/>
      <c r="X935" s="108"/>
      <c r="Y935" s="108"/>
      <c r="Z935" s="108"/>
      <c r="AA935" s="108"/>
    </row>
    <row r="936" spans="4:27" s="16" customFormat="1" hidden="1" x14ac:dyDescent="0.2">
      <c r="D936" s="17"/>
      <c r="E936" s="17"/>
      <c r="F936" s="18"/>
      <c r="G936" s="18"/>
      <c r="H936" s="18"/>
      <c r="I936" s="17"/>
      <c r="J936" s="17"/>
      <c r="M936" s="108"/>
      <c r="N936" s="190"/>
      <c r="O936" s="190"/>
      <c r="P936" s="191"/>
      <c r="Q936" s="192"/>
      <c r="R936" s="191"/>
      <c r="S936" s="191"/>
      <c r="T936" s="108"/>
      <c r="U936" s="108"/>
      <c r="V936" s="108"/>
      <c r="W936" s="108"/>
      <c r="X936" s="108"/>
      <c r="Y936" s="108"/>
      <c r="Z936" s="108"/>
      <c r="AA936" s="108"/>
    </row>
    <row r="937" spans="4:27" s="16" customFormat="1" hidden="1" x14ac:dyDescent="0.2">
      <c r="D937" s="17"/>
      <c r="E937" s="17"/>
      <c r="F937" s="18"/>
      <c r="G937" s="18"/>
      <c r="H937" s="18"/>
      <c r="I937" s="17"/>
      <c r="J937" s="17"/>
      <c r="M937" s="108"/>
      <c r="N937" s="190"/>
      <c r="O937" s="190"/>
      <c r="P937" s="191"/>
      <c r="Q937" s="192"/>
      <c r="R937" s="191"/>
      <c r="S937" s="191"/>
      <c r="T937" s="108"/>
      <c r="U937" s="108"/>
      <c r="V937" s="108"/>
      <c r="W937" s="108"/>
      <c r="X937" s="108"/>
      <c r="Y937" s="108"/>
      <c r="Z937" s="108"/>
      <c r="AA937" s="108"/>
    </row>
    <row r="938" spans="4:27" s="16" customFormat="1" hidden="1" x14ac:dyDescent="0.2">
      <c r="D938" s="17"/>
      <c r="E938" s="17"/>
      <c r="F938" s="18"/>
      <c r="G938" s="18"/>
      <c r="H938" s="18"/>
      <c r="I938" s="17"/>
      <c r="J938" s="17"/>
      <c r="M938" s="108"/>
      <c r="N938" s="190"/>
      <c r="O938" s="190"/>
      <c r="P938" s="191"/>
      <c r="Q938" s="192"/>
      <c r="R938" s="191"/>
      <c r="S938" s="191"/>
      <c r="T938" s="108"/>
      <c r="U938" s="108"/>
      <c r="V938" s="108"/>
      <c r="W938" s="108"/>
      <c r="X938" s="108"/>
      <c r="Y938" s="108"/>
      <c r="Z938" s="108"/>
      <c r="AA938" s="108"/>
    </row>
    <row r="939" spans="4:27" s="16" customFormat="1" hidden="1" x14ac:dyDescent="0.2">
      <c r="D939" s="17"/>
      <c r="E939" s="17"/>
      <c r="F939" s="18"/>
      <c r="G939" s="18"/>
      <c r="H939" s="18"/>
      <c r="I939" s="17"/>
      <c r="J939" s="17"/>
      <c r="M939" s="108"/>
      <c r="N939" s="190"/>
      <c r="O939" s="190"/>
      <c r="P939" s="191"/>
      <c r="Q939" s="192"/>
      <c r="R939" s="191"/>
      <c r="S939" s="191"/>
      <c r="T939" s="108"/>
      <c r="U939" s="108"/>
      <c r="V939" s="108"/>
      <c r="W939" s="108"/>
      <c r="X939" s="108"/>
      <c r="Y939" s="108"/>
      <c r="Z939" s="108"/>
      <c r="AA939" s="108"/>
    </row>
    <row r="940" spans="4:27" s="16" customFormat="1" hidden="1" x14ac:dyDescent="0.2">
      <c r="D940" s="17"/>
      <c r="E940" s="17"/>
      <c r="F940" s="18"/>
      <c r="G940" s="18"/>
      <c r="H940" s="18"/>
      <c r="I940" s="17"/>
      <c r="J940" s="17"/>
      <c r="M940" s="108"/>
      <c r="N940" s="190"/>
      <c r="O940" s="190"/>
      <c r="P940" s="191"/>
      <c r="Q940" s="192"/>
      <c r="R940" s="191"/>
      <c r="S940" s="191"/>
      <c r="T940" s="108"/>
      <c r="U940" s="108"/>
      <c r="V940" s="108"/>
      <c r="W940" s="108"/>
      <c r="X940" s="108"/>
      <c r="Y940" s="108"/>
      <c r="Z940" s="108"/>
      <c r="AA940" s="108"/>
    </row>
    <row r="941" spans="4:27" s="16" customFormat="1" hidden="1" x14ac:dyDescent="0.2">
      <c r="D941" s="17"/>
      <c r="E941" s="17"/>
      <c r="F941" s="18"/>
      <c r="G941" s="18"/>
      <c r="H941" s="18"/>
      <c r="I941" s="17"/>
      <c r="J941" s="17"/>
      <c r="M941" s="108"/>
      <c r="N941" s="190"/>
      <c r="O941" s="190"/>
      <c r="P941" s="191"/>
      <c r="Q941" s="192"/>
      <c r="R941" s="191"/>
      <c r="S941" s="191"/>
      <c r="T941" s="108"/>
      <c r="U941" s="108"/>
      <c r="V941" s="108"/>
      <c r="W941" s="108"/>
      <c r="X941" s="108"/>
      <c r="Y941" s="108"/>
      <c r="Z941" s="108"/>
      <c r="AA941" s="108"/>
    </row>
    <row r="942" spans="4:27" s="16" customFormat="1" hidden="1" x14ac:dyDescent="0.2">
      <c r="D942" s="17"/>
      <c r="E942" s="17"/>
      <c r="F942" s="18"/>
      <c r="G942" s="18"/>
      <c r="H942" s="18"/>
      <c r="I942" s="17"/>
      <c r="J942" s="17"/>
      <c r="M942" s="108"/>
      <c r="N942" s="190"/>
      <c r="O942" s="190"/>
      <c r="P942" s="191"/>
      <c r="Q942" s="192"/>
      <c r="R942" s="191"/>
      <c r="S942" s="191"/>
      <c r="T942" s="108"/>
      <c r="U942" s="108"/>
      <c r="V942" s="108"/>
      <c r="W942" s="108"/>
      <c r="X942" s="108"/>
      <c r="Y942" s="108"/>
      <c r="Z942" s="108"/>
      <c r="AA942" s="108"/>
    </row>
    <row r="943" spans="4:27" s="16" customFormat="1" hidden="1" x14ac:dyDescent="0.2">
      <c r="D943" s="17"/>
      <c r="E943" s="17"/>
      <c r="F943" s="18"/>
      <c r="G943" s="18"/>
      <c r="H943" s="18"/>
      <c r="I943" s="17"/>
      <c r="J943" s="17"/>
      <c r="M943" s="108"/>
      <c r="N943" s="190"/>
      <c r="O943" s="190"/>
      <c r="P943" s="191"/>
      <c r="Q943" s="192"/>
      <c r="R943" s="191"/>
      <c r="S943" s="191"/>
      <c r="T943" s="108"/>
      <c r="U943" s="108"/>
      <c r="V943" s="108"/>
      <c r="W943" s="108"/>
      <c r="X943" s="108"/>
      <c r="Y943" s="108"/>
      <c r="Z943" s="108"/>
      <c r="AA943" s="108"/>
    </row>
    <row r="944" spans="4:27" s="16" customFormat="1" hidden="1" x14ac:dyDescent="0.2">
      <c r="D944" s="17"/>
      <c r="E944" s="17"/>
      <c r="F944" s="18"/>
      <c r="G944" s="18"/>
      <c r="H944" s="18"/>
      <c r="I944" s="17"/>
      <c r="J944" s="17"/>
      <c r="M944" s="108"/>
      <c r="N944" s="190"/>
      <c r="O944" s="190"/>
      <c r="P944" s="191"/>
      <c r="Q944" s="192"/>
      <c r="R944" s="191"/>
      <c r="S944" s="191"/>
      <c r="T944" s="108"/>
      <c r="U944" s="108"/>
      <c r="V944" s="108"/>
      <c r="W944" s="108"/>
      <c r="X944" s="108"/>
      <c r="Y944" s="108"/>
      <c r="Z944" s="108"/>
      <c r="AA944" s="108"/>
    </row>
    <row r="945" spans="4:27" s="16" customFormat="1" hidden="1" x14ac:dyDescent="0.2">
      <c r="D945" s="17"/>
      <c r="E945" s="17"/>
      <c r="F945" s="18"/>
      <c r="G945" s="18"/>
      <c r="H945" s="18"/>
      <c r="I945" s="17"/>
      <c r="J945" s="17"/>
      <c r="M945" s="108"/>
      <c r="N945" s="190"/>
      <c r="O945" s="190"/>
      <c r="P945" s="191"/>
      <c r="Q945" s="192"/>
      <c r="R945" s="191"/>
      <c r="S945" s="191"/>
      <c r="T945" s="108"/>
      <c r="U945" s="108"/>
      <c r="V945" s="108"/>
      <c r="W945" s="108"/>
      <c r="X945" s="108"/>
      <c r="Y945" s="108"/>
      <c r="Z945" s="108"/>
      <c r="AA945" s="108"/>
    </row>
    <row r="946" spans="4:27" s="16" customFormat="1" hidden="1" x14ac:dyDescent="0.2">
      <c r="D946" s="17"/>
      <c r="E946" s="17"/>
      <c r="F946" s="18"/>
      <c r="G946" s="18"/>
      <c r="H946" s="18"/>
      <c r="I946" s="17"/>
      <c r="J946" s="17"/>
      <c r="M946" s="108"/>
      <c r="N946" s="190"/>
      <c r="O946" s="190"/>
      <c r="P946" s="191"/>
      <c r="Q946" s="192"/>
      <c r="R946" s="191"/>
      <c r="S946" s="191"/>
      <c r="T946" s="108"/>
      <c r="U946" s="108"/>
      <c r="V946" s="108"/>
      <c r="W946" s="108"/>
      <c r="X946" s="108"/>
      <c r="Y946" s="108"/>
      <c r="Z946" s="108"/>
      <c r="AA946" s="108"/>
    </row>
    <row r="947" spans="4:27" s="16" customFormat="1" hidden="1" x14ac:dyDescent="0.2">
      <c r="D947" s="17"/>
      <c r="E947" s="17"/>
      <c r="F947" s="18"/>
      <c r="G947" s="18"/>
      <c r="H947" s="18"/>
      <c r="I947" s="17"/>
      <c r="J947" s="17"/>
      <c r="M947" s="108"/>
      <c r="N947" s="190"/>
      <c r="O947" s="190"/>
      <c r="P947" s="191"/>
      <c r="Q947" s="192"/>
      <c r="R947" s="191"/>
      <c r="S947" s="191"/>
      <c r="T947" s="108"/>
      <c r="U947" s="108"/>
      <c r="V947" s="108"/>
      <c r="W947" s="108"/>
      <c r="X947" s="108"/>
      <c r="Y947" s="108"/>
      <c r="Z947" s="108"/>
      <c r="AA947" s="108"/>
    </row>
    <row r="948" spans="4:27" s="16" customFormat="1" hidden="1" x14ac:dyDescent="0.2">
      <c r="D948" s="17"/>
      <c r="E948" s="17"/>
      <c r="F948" s="18"/>
      <c r="G948" s="18"/>
      <c r="H948" s="18"/>
      <c r="I948" s="17"/>
      <c r="J948" s="17"/>
      <c r="M948" s="108"/>
      <c r="N948" s="190"/>
      <c r="O948" s="190"/>
      <c r="P948" s="191"/>
      <c r="Q948" s="192"/>
      <c r="R948" s="191"/>
      <c r="S948" s="191"/>
      <c r="T948" s="108"/>
      <c r="U948" s="108"/>
      <c r="V948" s="108"/>
      <c r="W948" s="108"/>
      <c r="X948" s="108"/>
      <c r="Y948" s="108"/>
      <c r="Z948" s="108"/>
      <c r="AA948" s="108"/>
    </row>
    <row r="949" spans="4:27" s="16" customFormat="1" hidden="1" x14ac:dyDescent="0.2">
      <c r="D949" s="17"/>
      <c r="E949" s="17"/>
      <c r="F949" s="18"/>
      <c r="G949" s="18"/>
      <c r="H949" s="18"/>
      <c r="I949" s="17"/>
      <c r="J949" s="17"/>
      <c r="M949" s="108"/>
      <c r="N949" s="190"/>
      <c r="O949" s="190"/>
      <c r="P949" s="191"/>
      <c r="Q949" s="192"/>
      <c r="R949" s="191"/>
      <c r="S949" s="191"/>
      <c r="T949" s="108"/>
      <c r="U949" s="108"/>
      <c r="V949" s="108"/>
      <c r="W949" s="108"/>
      <c r="X949" s="108"/>
      <c r="Y949" s="108"/>
      <c r="Z949" s="108"/>
      <c r="AA949" s="108"/>
    </row>
    <row r="950" spans="4:27" s="16" customFormat="1" hidden="1" x14ac:dyDescent="0.2">
      <c r="D950" s="17"/>
      <c r="E950" s="17"/>
      <c r="F950" s="18"/>
      <c r="G950" s="18"/>
      <c r="H950" s="18"/>
      <c r="I950" s="17"/>
      <c r="J950" s="17"/>
      <c r="M950" s="108"/>
      <c r="N950" s="190"/>
      <c r="O950" s="190"/>
      <c r="P950" s="191"/>
      <c r="Q950" s="192"/>
      <c r="R950" s="191"/>
      <c r="S950" s="191"/>
      <c r="T950" s="108"/>
      <c r="U950" s="108"/>
      <c r="V950" s="108"/>
      <c r="W950" s="108"/>
      <c r="X950" s="108"/>
      <c r="Y950" s="108"/>
      <c r="Z950" s="108"/>
      <c r="AA950" s="108"/>
    </row>
    <row r="951" spans="4:27" s="16" customFormat="1" hidden="1" x14ac:dyDescent="0.2">
      <c r="D951" s="17"/>
      <c r="E951" s="17"/>
      <c r="F951" s="18"/>
      <c r="G951" s="18"/>
      <c r="H951" s="18"/>
      <c r="I951" s="17"/>
      <c r="J951" s="17"/>
      <c r="M951" s="108"/>
      <c r="N951" s="190"/>
      <c r="O951" s="190"/>
      <c r="P951" s="191"/>
      <c r="Q951" s="192"/>
      <c r="R951" s="191"/>
      <c r="S951" s="191"/>
      <c r="T951" s="108"/>
      <c r="U951" s="108"/>
      <c r="V951" s="108"/>
      <c r="W951" s="108"/>
      <c r="X951" s="108"/>
      <c r="Y951" s="108"/>
      <c r="Z951" s="108"/>
      <c r="AA951" s="108"/>
    </row>
    <row r="952" spans="4:27" s="16" customFormat="1" hidden="1" x14ac:dyDescent="0.2">
      <c r="D952" s="17"/>
      <c r="E952" s="17"/>
      <c r="F952" s="18"/>
      <c r="G952" s="18"/>
      <c r="H952" s="18"/>
      <c r="I952" s="17"/>
      <c r="J952" s="17"/>
      <c r="M952" s="108"/>
      <c r="N952" s="190"/>
      <c r="O952" s="190"/>
      <c r="P952" s="191"/>
      <c r="Q952" s="192"/>
      <c r="R952" s="191"/>
      <c r="S952" s="191"/>
      <c r="T952" s="108"/>
      <c r="U952" s="108"/>
      <c r="V952" s="108"/>
      <c r="W952" s="108"/>
      <c r="X952" s="108"/>
      <c r="Y952" s="108"/>
      <c r="Z952" s="108"/>
      <c r="AA952" s="108"/>
    </row>
    <row r="953" spans="4:27" s="16" customFormat="1" hidden="1" x14ac:dyDescent="0.2">
      <c r="D953" s="17"/>
      <c r="E953" s="17"/>
      <c r="F953" s="18"/>
      <c r="G953" s="18"/>
      <c r="H953" s="18"/>
      <c r="I953" s="17"/>
      <c r="J953" s="17"/>
      <c r="M953" s="108"/>
      <c r="N953" s="190"/>
      <c r="O953" s="190"/>
      <c r="P953" s="191"/>
      <c r="Q953" s="192"/>
      <c r="R953" s="191"/>
      <c r="S953" s="191"/>
      <c r="T953" s="108"/>
      <c r="U953" s="108"/>
      <c r="V953" s="108"/>
      <c r="W953" s="108"/>
      <c r="X953" s="108"/>
      <c r="Y953" s="108"/>
      <c r="Z953" s="108"/>
      <c r="AA953" s="108"/>
    </row>
    <row r="954" spans="4:27" s="16" customFormat="1" hidden="1" x14ac:dyDescent="0.2">
      <c r="D954" s="17"/>
      <c r="E954" s="17"/>
      <c r="F954" s="18"/>
      <c r="G954" s="18"/>
      <c r="H954" s="18"/>
      <c r="I954" s="17"/>
      <c r="J954" s="17"/>
      <c r="M954" s="108"/>
      <c r="N954" s="190"/>
      <c r="O954" s="190"/>
      <c r="P954" s="191"/>
      <c r="Q954" s="192"/>
      <c r="R954" s="191"/>
      <c r="S954" s="191"/>
      <c r="T954" s="108"/>
      <c r="U954" s="108"/>
      <c r="V954" s="108"/>
      <c r="W954" s="108"/>
      <c r="X954" s="108"/>
      <c r="Y954" s="108"/>
      <c r="Z954" s="108"/>
      <c r="AA954" s="108"/>
    </row>
    <row r="955" spans="4:27" s="16" customFormat="1" hidden="1" x14ac:dyDescent="0.2">
      <c r="D955" s="17"/>
      <c r="E955" s="17"/>
      <c r="F955" s="18"/>
      <c r="G955" s="18"/>
      <c r="H955" s="18"/>
      <c r="I955" s="17"/>
      <c r="J955" s="17"/>
      <c r="M955" s="108"/>
      <c r="N955" s="190"/>
      <c r="O955" s="190"/>
      <c r="P955" s="191"/>
      <c r="Q955" s="192"/>
      <c r="R955" s="191"/>
      <c r="S955" s="191"/>
      <c r="T955" s="108"/>
      <c r="U955" s="108"/>
      <c r="V955" s="108"/>
      <c r="W955" s="108"/>
      <c r="X955" s="108"/>
      <c r="Y955" s="108"/>
      <c r="Z955" s="108"/>
      <c r="AA955" s="108"/>
    </row>
    <row r="956" spans="4:27" s="16" customFormat="1" hidden="1" x14ac:dyDescent="0.2">
      <c r="D956" s="17"/>
      <c r="E956" s="17"/>
      <c r="F956" s="18"/>
      <c r="G956" s="18"/>
      <c r="H956" s="18"/>
      <c r="I956" s="17"/>
      <c r="J956" s="17"/>
      <c r="M956" s="108"/>
      <c r="N956" s="190"/>
      <c r="O956" s="190"/>
      <c r="P956" s="191"/>
      <c r="Q956" s="192"/>
      <c r="R956" s="191"/>
      <c r="S956" s="191"/>
      <c r="T956" s="108"/>
      <c r="U956" s="108"/>
      <c r="V956" s="108"/>
      <c r="W956" s="108"/>
      <c r="X956" s="108"/>
      <c r="Y956" s="108"/>
      <c r="Z956" s="108"/>
      <c r="AA956" s="108"/>
    </row>
    <row r="957" spans="4:27" s="16" customFormat="1" hidden="1" x14ac:dyDescent="0.2">
      <c r="D957" s="17"/>
      <c r="E957" s="17"/>
      <c r="F957" s="18"/>
      <c r="G957" s="18"/>
      <c r="H957" s="18"/>
      <c r="I957" s="17"/>
      <c r="J957" s="17"/>
      <c r="M957" s="108"/>
      <c r="N957" s="190"/>
      <c r="O957" s="190"/>
      <c r="P957" s="191"/>
      <c r="Q957" s="192"/>
      <c r="R957" s="191"/>
      <c r="S957" s="191"/>
      <c r="T957" s="108"/>
      <c r="U957" s="108"/>
      <c r="V957" s="108"/>
      <c r="W957" s="108"/>
      <c r="X957" s="108"/>
      <c r="Y957" s="108"/>
      <c r="Z957" s="108"/>
      <c r="AA957" s="108"/>
    </row>
    <row r="958" spans="4:27" s="16" customFormat="1" hidden="1" x14ac:dyDescent="0.2">
      <c r="D958" s="17"/>
      <c r="E958" s="17"/>
      <c r="F958" s="18"/>
      <c r="G958" s="18"/>
      <c r="H958" s="18"/>
      <c r="I958" s="17"/>
      <c r="J958" s="17"/>
      <c r="M958" s="108"/>
      <c r="N958" s="190"/>
      <c r="O958" s="190"/>
      <c r="P958" s="191"/>
      <c r="Q958" s="192"/>
      <c r="R958" s="191"/>
      <c r="S958" s="191"/>
      <c r="T958" s="108"/>
      <c r="U958" s="108"/>
      <c r="V958" s="108"/>
      <c r="W958" s="108"/>
      <c r="X958" s="108"/>
      <c r="Y958" s="108"/>
      <c r="Z958" s="108"/>
      <c r="AA958" s="108"/>
    </row>
    <row r="959" spans="4:27" s="16" customFormat="1" hidden="1" x14ac:dyDescent="0.2">
      <c r="D959" s="17"/>
      <c r="E959" s="17"/>
      <c r="F959" s="18"/>
      <c r="G959" s="18"/>
      <c r="H959" s="18"/>
      <c r="I959" s="17"/>
      <c r="J959" s="17"/>
      <c r="M959" s="108"/>
      <c r="N959" s="190"/>
      <c r="O959" s="190"/>
      <c r="P959" s="191"/>
      <c r="Q959" s="192"/>
      <c r="R959" s="191"/>
      <c r="S959" s="191"/>
      <c r="T959" s="108"/>
      <c r="U959" s="108"/>
      <c r="V959" s="108"/>
      <c r="W959" s="108"/>
      <c r="X959" s="108"/>
      <c r="Y959" s="108"/>
      <c r="Z959" s="108"/>
      <c r="AA959" s="108"/>
    </row>
    <row r="960" spans="4:27" s="16" customFormat="1" hidden="1" x14ac:dyDescent="0.2">
      <c r="D960" s="17"/>
      <c r="E960" s="17"/>
      <c r="F960" s="18"/>
      <c r="G960" s="18"/>
      <c r="H960" s="18"/>
      <c r="I960" s="17"/>
      <c r="J960" s="17"/>
      <c r="M960" s="108"/>
      <c r="N960" s="190"/>
      <c r="O960" s="190"/>
      <c r="P960" s="191"/>
      <c r="Q960" s="192"/>
      <c r="R960" s="191"/>
      <c r="S960" s="191"/>
      <c r="T960" s="108"/>
      <c r="U960" s="108"/>
      <c r="V960" s="108"/>
      <c r="W960" s="108"/>
      <c r="X960" s="108"/>
      <c r="Y960" s="108"/>
      <c r="Z960" s="108"/>
      <c r="AA960" s="108"/>
    </row>
    <row r="961" spans="4:27" s="16" customFormat="1" hidden="1" x14ac:dyDescent="0.2">
      <c r="D961" s="17"/>
      <c r="E961" s="17"/>
      <c r="F961" s="18"/>
      <c r="G961" s="18"/>
      <c r="H961" s="18"/>
      <c r="I961" s="17"/>
      <c r="J961" s="17"/>
      <c r="M961" s="108"/>
      <c r="N961" s="190"/>
      <c r="O961" s="190"/>
      <c r="P961" s="191"/>
      <c r="Q961" s="192"/>
      <c r="R961" s="191"/>
      <c r="S961" s="191"/>
      <c r="T961" s="108"/>
      <c r="U961" s="108"/>
      <c r="V961" s="108"/>
      <c r="W961" s="108"/>
      <c r="X961" s="108"/>
      <c r="Y961" s="108"/>
      <c r="Z961" s="108"/>
      <c r="AA961" s="108"/>
    </row>
    <row r="962" spans="4:27" s="16" customFormat="1" hidden="1" x14ac:dyDescent="0.2">
      <c r="D962" s="17"/>
      <c r="E962" s="17"/>
      <c r="F962" s="18"/>
      <c r="G962" s="18"/>
      <c r="H962" s="18"/>
      <c r="I962" s="17"/>
      <c r="J962" s="17"/>
      <c r="M962" s="108"/>
      <c r="N962" s="190"/>
      <c r="O962" s="190"/>
      <c r="P962" s="191"/>
      <c r="Q962" s="192"/>
      <c r="R962" s="191"/>
      <c r="S962" s="191"/>
      <c r="T962" s="108"/>
      <c r="U962" s="108"/>
      <c r="V962" s="108"/>
      <c r="W962" s="108"/>
      <c r="X962" s="108"/>
      <c r="Y962" s="108"/>
      <c r="Z962" s="108"/>
      <c r="AA962" s="108"/>
    </row>
    <row r="963" spans="4:27" s="16" customFormat="1" hidden="1" x14ac:dyDescent="0.2">
      <c r="D963" s="17"/>
      <c r="E963" s="17"/>
      <c r="F963" s="18"/>
      <c r="G963" s="18"/>
      <c r="H963" s="18"/>
      <c r="I963" s="17"/>
      <c r="J963" s="17"/>
      <c r="M963" s="108"/>
      <c r="N963" s="190"/>
      <c r="O963" s="190"/>
      <c r="P963" s="191"/>
      <c r="Q963" s="192"/>
      <c r="R963" s="191"/>
      <c r="S963" s="191"/>
      <c r="T963" s="108"/>
      <c r="U963" s="108"/>
      <c r="V963" s="108"/>
      <c r="W963" s="108"/>
      <c r="X963" s="108"/>
      <c r="Y963" s="108"/>
      <c r="Z963" s="108"/>
      <c r="AA963" s="108"/>
    </row>
    <row r="964" spans="4:27" s="16" customFormat="1" hidden="1" x14ac:dyDescent="0.2">
      <c r="D964" s="17"/>
      <c r="E964" s="17"/>
      <c r="F964" s="18"/>
      <c r="G964" s="18"/>
      <c r="H964" s="18"/>
      <c r="I964" s="17"/>
      <c r="J964" s="17"/>
      <c r="M964" s="108"/>
      <c r="N964" s="190"/>
      <c r="O964" s="190"/>
      <c r="P964" s="191"/>
      <c r="Q964" s="192"/>
      <c r="R964" s="191"/>
      <c r="S964" s="191"/>
      <c r="T964" s="108"/>
      <c r="U964" s="108"/>
      <c r="V964" s="108"/>
      <c r="W964" s="108"/>
      <c r="X964" s="108"/>
      <c r="Y964" s="108"/>
      <c r="Z964" s="108"/>
      <c r="AA964" s="108"/>
    </row>
    <row r="965" spans="4:27" s="16" customFormat="1" hidden="1" x14ac:dyDescent="0.2">
      <c r="D965" s="17"/>
      <c r="E965" s="17"/>
      <c r="F965" s="18"/>
      <c r="G965" s="18"/>
      <c r="H965" s="18"/>
      <c r="I965" s="17"/>
      <c r="J965" s="17"/>
      <c r="M965" s="108"/>
      <c r="N965" s="190"/>
      <c r="O965" s="190"/>
      <c r="P965" s="191"/>
      <c r="Q965" s="192"/>
      <c r="R965" s="191"/>
      <c r="S965" s="191"/>
      <c r="T965" s="108"/>
      <c r="U965" s="108"/>
      <c r="V965" s="108"/>
      <c r="W965" s="108"/>
      <c r="X965" s="108"/>
      <c r="Y965" s="108"/>
      <c r="Z965" s="108"/>
      <c r="AA965" s="108"/>
    </row>
    <row r="966" spans="4:27" s="16" customFormat="1" hidden="1" x14ac:dyDescent="0.2">
      <c r="D966" s="17"/>
      <c r="E966" s="17"/>
      <c r="F966" s="18"/>
      <c r="G966" s="18"/>
      <c r="H966" s="18"/>
      <c r="I966" s="17"/>
      <c r="J966" s="17"/>
      <c r="M966" s="108"/>
      <c r="N966" s="190"/>
      <c r="O966" s="190"/>
      <c r="P966" s="191"/>
      <c r="Q966" s="192"/>
      <c r="R966" s="191"/>
      <c r="S966" s="191"/>
      <c r="T966" s="108"/>
      <c r="U966" s="108"/>
      <c r="V966" s="108"/>
      <c r="W966" s="108"/>
      <c r="X966" s="108"/>
      <c r="Y966" s="108"/>
      <c r="Z966" s="108"/>
      <c r="AA966" s="108"/>
    </row>
    <row r="967" spans="4:27" s="16" customFormat="1" hidden="1" x14ac:dyDescent="0.2">
      <c r="D967" s="17"/>
      <c r="E967" s="17"/>
      <c r="F967" s="18"/>
      <c r="G967" s="18"/>
      <c r="H967" s="18"/>
      <c r="I967" s="17"/>
      <c r="J967" s="17"/>
      <c r="M967" s="108"/>
      <c r="N967" s="190"/>
      <c r="O967" s="190"/>
      <c r="P967" s="191"/>
      <c r="Q967" s="192"/>
      <c r="R967" s="191"/>
      <c r="S967" s="191"/>
      <c r="T967" s="108"/>
      <c r="U967" s="108"/>
      <c r="V967" s="108"/>
      <c r="W967" s="108"/>
      <c r="X967" s="108"/>
      <c r="Y967" s="108"/>
      <c r="Z967" s="108"/>
      <c r="AA967" s="108"/>
    </row>
    <row r="968" spans="4:27" s="16" customFormat="1" hidden="1" x14ac:dyDescent="0.2">
      <c r="D968" s="17"/>
      <c r="E968" s="17"/>
      <c r="F968" s="18"/>
      <c r="G968" s="18"/>
      <c r="H968" s="18"/>
      <c r="I968" s="17"/>
      <c r="J968" s="17"/>
      <c r="M968" s="108"/>
      <c r="N968" s="190"/>
      <c r="O968" s="190"/>
      <c r="P968" s="191"/>
      <c r="Q968" s="192"/>
      <c r="R968" s="191"/>
      <c r="S968" s="191"/>
      <c r="T968" s="108"/>
      <c r="U968" s="108"/>
      <c r="V968" s="108"/>
      <c r="W968" s="108"/>
      <c r="X968" s="108"/>
      <c r="Y968" s="108"/>
      <c r="Z968" s="108"/>
      <c r="AA968" s="108"/>
    </row>
    <row r="969" spans="4:27" s="16" customFormat="1" hidden="1" x14ac:dyDescent="0.2">
      <c r="D969" s="17"/>
      <c r="E969" s="17"/>
      <c r="F969" s="18"/>
      <c r="G969" s="18"/>
      <c r="H969" s="18"/>
      <c r="I969" s="17"/>
      <c r="J969" s="17"/>
      <c r="M969" s="108"/>
      <c r="N969" s="190"/>
      <c r="O969" s="190"/>
      <c r="P969" s="191"/>
      <c r="Q969" s="192"/>
      <c r="R969" s="191"/>
      <c r="S969" s="191"/>
      <c r="T969" s="108"/>
      <c r="U969" s="108"/>
      <c r="V969" s="108"/>
      <c r="W969" s="108"/>
      <c r="X969" s="108"/>
      <c r="Y969" s="108"/>
      <c r="Z969" s="108"/>
      <c r="AA969" s="108"/>
    </row>
    <row r="970" spans="4:27" s="16" customFormat="1" hidden="1" x14ac:dyDescent="0.2">
      <c r="D970" s="17"/>
      <c r="E970" s="17"/>
      <c r="F970" s="18"/>
      <c r="G970" s="18"/>
      <c r="H970" s="18"/>
      <c r="I970" s="17"/>
      <c r="J970" s="17"/>
      <c r="M970" s="108"/>
      <c r="N970" s="190"/>
      <c r="O970" s="190"/>
      <c r="P970" s="191"/>
      <c r="Q970" s="192"/>
      <c r="R970" s="191"/>
      <c r="S970" s="191"/>
      <c r="T970" s="108"/>
      <c r="U970" s="108"/>
      <c r="V970" s="108"/>
      <c r="W970" s="108"/>
      <c r="X970" s="108"/>
      <c r="Y970" s="108"/>
      <c r="Z970" s="108"/>
      <c r="AA970" s="108"/>
    </row>
    <row r="971" spans="4:27" s="16" customFormat="1" hidden="1" x14ac:dyDescent="0.2">
      <c r="D971" s="17"/>
      <c r="E971" s="17"/>
      <c r="F971" s="18"/>
      <c r="G971" s="18"/>
      <c r="H971" s="18"/>
      <c r="I971" s="17"/>
      <c r="J971" s="17"/>
      <c r="M971" s="108"/>
      <c r="N971" s="190"/>
      <c r="O971" s="190"/>
      <c r="P971" s="191"/>
      <c r="Q971" s="192"/>
      <c r="R971" s="191"/>
      <c r="S971" s="191"/>
      <c r="T971" s="108"/>
      <c r="U971" s="108"/>
      <c r="V971" s="108"/>
      <c r="W971" s="108"/>
      <c r="X971" s="108"/>
      <c r="Y971" s="108"/>
      <c r="Z971" s="108"/>
      <c r="AA971" s="108"/>
    </row>
    <row r="972" spans="4:27" s="16" customFormat="1" hidden="1" x14ac:dyDescent="0.2">
      <c r="D972" s="17"/>
      <c r="E972" s="17"/>
      <c r="F972" s="18"/>
      <c r="G972" s="18"/>
      <c r="H972" s="18"/>
      <c r="I972" s="17"/>
      <c r="J972" s="17"/>
      <c r="M972" s="108"/>
      <c r="N972" s="190"/>
      <c r="O972" s="190"/>
      <c r="P972" s="191"/>
      <c r="Q972" s="192"/>
      <c r="R972" s="191"/>
      <c r="S972" s="191"/>
      <c r="T972" s="108"/>
      <c r="U972" s="108"/>
      <c r="V972" s="108"/>
      <c r="W972" s="108"/>
      <c r="X972" s="108"/>
      <c r="Y972" s="108"/>
      <c r="Z972" s="108"/>
      <c r="AA972" s="108"/>
    </row>
    <row r="973" spans="4:27" s="16" customFormat="1" hidden="1" x14ac:dyDescent="0.2">
      <c r="D973" s="17"/>
      <c r="E973" s="17"/>
      <c r="F973" s="18"/>
      <c r="G973" s="18"/>
      <c r="H973" s="18"/>
      <c r="I973" s="17"/>
      <c r="J973" s="17"/>
      <c r="M973" s="108"/>
      <c r="N973" s="190"/>
      <c r="O973" s="190"/>
      <c r="P973" s="191"/>
      <c r="Q973" s="192"/>
      <c r="R973" s="191"/>
      <c r="S973" s="191"/>
      <c r="T973" s="108"/>
      <c r="U973" s="108"/>
      <c r="V973" s="108"/>
      <c r="W973" s="108"/>
      <c r="X973" s="108"/>
      <c r="Y973" s="108"/>
      <c r="Z973" s="108"/>
      <c r="AA973" s="108"/>
    </row>
    <row r="974" spans="4:27" s="16" customFormat="1" hidden="1" x14ac:dyDescent="0.2">
      <c r="D974" s="17"/>
      <c r="E974" s="17"/>
      <c r="F974" s="18"/>
      <c r="G974" s="18"/>
      <c r="H974" s="18"/>
      <c r="I974" s="17"/>
      <c r="J974" s="17"/>
      <c r="M974" s="108"/>
      <c r="N974" s="190"/>
      <c r="O974" s="190"/>
      <c r="P974" s="191"/>
      <c r="Q974" s="192"/>
      <c r="R974" s="191"/>
      <c r="S974" s="191"/>
      <c r="T974" s="108"/>
      <c r="U974" s="108"/>
      <c r="V974" s="108"/>
      <c r="W974" s="108"/>
      <c r="X974" s="108"/>
      <c r="Y974" s="108"/>
      <c r="Z974" s="108"/>
      <c r="AA974" s="108"/>
    </row>
    <row r="975" spans="4:27" s="16" customFormat="1" hidden="1" x14ac:dyDescent="0.2">
      <c r="D975" s="17"/>
      <c r="E975" s="17"/>
      <c r="F975" s="18"/>
      <c r="G975" s="18"/>
      <c r="H975" s="18"/>
      <c r="I975" s="17"/>
      <c r="J975" s="17"/>
      <c r="M975" s="108"/>
      <c r="N975" s="190"/>
      <c r="O975" s="190"/>
      <c r="P975" s="191"/>
      <c r="Q975" s="192"/>
      <c r="R975" s="191"/>
      <c r="S975" s="191"/>
      <c r="T975" s="108"/>
      <c r="U975" s="108"/>
      <c r="V975" s="108"/>
      <c r="W975" s="108"/>
      <c r="X975" s="108"/>
      <c r="Y975" s="108"/>
      <c r="Z975" s="108"/>
      <c r="AA975" s="108"/>
    </row>
    <row r="976" spans="4:27" s="16" customFormat="1" hidden="1" x14ac:dyDescent="0.2">
      <c r="D976" s="17"/>
      <c r="E976" s="17"/>
      <c r="F976" s="18"/>
      <c r="G976" s="18"/>
      <c r="H976" s="18"/>
      <c r="I976" s="17"/>
      <c r="J976" s="17"/>
      <c r="M976" s="108"/>
      <c r="N976" s="190"/>
      <c r="O976" s="190"/>
      <c r="P976" s="191"/>
      <c r="Q976" s="192"/>
      <c r="R976" s="191"/>
      <c r="S976" s="191"/>
      <c r="T976" s="108"/>
      <c r="U976" s="108"/>
      <c r="V976" s="108"/>
      <c r="W976" s="108"/>
      <c r="X976" s="108"/>
      <c r="Y976" s="108"/>
      <c r="Z976" s="108"/>
      <c r="AA976" s="108"/>
    </row>
    <row r="977" spans="4:27" s="16" customFormat="1" hidden="1" x14ac:dyDescent="0.2">
      <c r="D977" s="17"/>
      <c r="E977" s="17"/>
      <c r="F977" s="18"/>
      <c r="G977" s="18"/>
      <c r="H977" s="18"/>
      <c r="I977" s="17"/>
      <c r="J977" s="17"/>
      <c r="M977" s="108"/>
      <c r="N977" s="190"/>
      <c r="O977" s="190"/>
      <c r="P977" s="191"/>
      <c r="Q977" s="192"/>
      <c r="R977" s="191"/>
      <c r="S977" s="191"/>
      <c r="T977" s="108"/>
      <c r="U977" s="108"/>
      <c r="V977" s="108"/>
      <c r="W977" s="108"/>
      <c r="X977" s="108"/>
      <c r="Y977" s="108"/>
      <c r="Z977" s="108"/>
      <c r="AA977" s="108"/>
    </row>
    <row r="978" spans="4:27" s="16" customFormat="1" hidden="1" x14ac:dyDescent="0.2">
      <c r="D978" s="17"/>
      <c r="E978" s="17"/>
      <c r="F978" s="18"/>
      <c r="G978" s="18"/>
      <c r="H978" s="18"/>
      <c r="I978" s="17"/>
      <c r="J978" s="17"/>
      <c r="M978" s="108"/>
      <c r="N978" s="190"/>
      <c r="O978" s="190"/>
      <c r="P978" s="191"/>
      <c r="Q978" s="192"/>
      <c r="R978" s="191"/>
      <c r="S978" s="191"/>
      <c r="T978" s="108"/>
      <c r="U978" s="108"/>
      <c r="V978" s="108"/>
      <c r="W978" s="108"/>
      <c r="X978" s="108"/>
      <c r="Y978" s="108"/>
      <c r="Z978" s="108"/>
      <c r="AA978" s="108"/>
    </row>
    <row r="979" spans="4:27" s="16" customFormat="1" hidden="1" x14ac:dyDescent="0.2">
      <c r="D979" s="17"/>
      <c r="E979" s="17"/>
      <c r="F979" s="18"/>
      <c r="G979" s="18"/>
      <c r="H979" s="18"/>
      <c r="I979" s="17"/>
      <c r="J979" s="17"/>
      <c r="M979" s="108"/>
      <c r="N979" s="190"/>
      <c r="O979" s="190"/>
      <c r="P979" s="191"/>
      <c r="Q979" s="192"/>
      <c r="R979" s="191"/>
      <c r="S979" s="191"/>
      <c r="T979" s="108"/>
      <c r="U979" s="108"/>
      <c r="V979" s="108"/>
      <c r="W979" s="108"/>
      <c r="X979" s="108"/>
      <c r="Y979" s="108"/>
      <c r="Z979" s="108"/>
      <c r="AA979" s="108"/>
    </row>
    <row r="980" spans="4:27" s="16" customFormat="1" hidden="1" x14ac:dyDescent="0.2">
      <c r="D980" s="17"/>
      <c r="E980" s="17"/>
      <c r="F980" s="18"/>
      <c r="G980" s="18"/>
      <c r="H980" s="18"/>
      <c r="I980" s="17"/>
      <c r="J980" s="17"/>
      <c r="M980" s="108"/>
      <c r="N980" s="190"/>
      <c r="O980" s="190"/>
      <c r="P980" s="191"/>
      <c r="Q980" s="192"/>
      <c r="R980" s="191"/>
      <c r="S980" s="191"/>
      <c r="T980" s="108"/>
      <c r="U980" s="108"/>
      <c r="V980" s="108"/>
      <c r="W980" s="108"/>
      <c r="X980" s="108"/>
      <c r="Y980" s="108"/>
      <c r="Z980" s="108"/>
      <c r="AA980" s="108"/>
    </row>
    <row r="981" spans="4:27" s="16" customFormat="1" hidden="1" x14ac:dyDescent="0.2">
      <c r="D981" s="17"/>
      <c r="E981" s="17"/>
      <c r="F981" s="18"/>
      <c r="G981" s="18"/>
      <c r="H981" s="18"/>
      <c r="I981" s="17"/>
      <c r="J981" s="17"/>
      <c r="M981" s="108"/>
      <c r="N981" s="190"/>
      <c r="O981" s="190"/>
      <c r="P981" s="191"/>
      <c r="Q981" s="192"/>
      <c r="R981" s="191"/>
      <c r="S981" s="191"/>
      <c r="T981" s="108"/>
      <c r="U981" s="108"/>
      <c r="V981" s="108"/>
      <c r="W981" s="108"/>
      <c r="X981" s="108"/>
      <c r="Y981" s="108"/>
      <c r="Z981" s="108"/>
      <c r="AA981" s="108"/>
    </row>
    <row r="982" spans="4:27" s="16" customFormat="1" hidden="1" x14ac:dyDescent="0.2">
      <c r="D982" s="17"/>
      <c r="E982" s="17"/>
      <c r="F982" s="18"/>
      <c r="G982" s="18"/>
      <c r="H982" s="18"/>
      <c r="I982" s="17"/>
      <c r="J982" s="17"/>
      <c r="M982" s="108"/>
      <c r="N982" s="190"/>
      <c r="O982" s="190"/>
      <c r="P982" s="191"/>
      <c r="Q982" s="192"/>
      <c r="R982" s="191"/>
      <c r="S982" s="191"/>
      <c r="T982" s="108"/>
      <c r="U982" s="108"/>
      <c r="V982" s="108"/>
      <c r="W982" s="108"/>
      <c r="X982" s="108"/>
      <c r="Y982" s="108"/>
      <c r="Z982" s="108"/>
      <c r="AA982" s="108"/>
    </row>
    <row r="983" spans="4:27" s="16" customFormat="1" hidden="1" x14ac:dyDescent="0.2">
      <c r="D983" s="17"/>
      <c r="E983" s="17"/>
      <c r="F983" s="18"/>
      <c r="G983" s="18"/>
      <c r="H983" s="18"/>
      <c r="I983" s="17"/>
      <c r="J983" s="17"/>
      <c r="M983" s="108"/>
      <c r="N983" s="190"/>
      <c r="O983" s="190"/>
      <c r="P983" s="191"/>
      <c r="Q983" s="192"/>
      <c r="R983" s="191"/>
      <c r="S983" s="191"/>
      <c r="T983" s="108"/>
      <c r="U983" s="108"/>
      <c r="V983" s="108"/>
      <c r="W983" s="108"/>
      <c r="X983" s="108"/>
      <c r="Y983" s="108"/>
      <c r="Z983" s="108"/>
      <c r="AA983" s="108"/>
    </row>
    <row r="984" spans="4:27" s="16" customFormat="1" hidden="1" x14ac:dyDescent="0.2">
      <c r="D984" s="17"/>
      <c r="E984" s="17"/>
      <c r="F984" s="18"/>
      <c r="G984" s="18"/>
      <c r="H984" s="18"/>
      <c r="I984" s="17"/>
      <c r="J984" s="17"/>
      <c r="M984" s="108"/>
      <c r="N984" s="190"/>
      <c r="O984" s="190"/>
      <c r="P984" s="191"/>
      <c r="Q984" s="192"/>
      <c r="R984" s="191"/>
      <c r="S984" s="191"/>
      <c r="T984" s="108"/>
      <c r="U984" s="108"/>
      <c r="V984" s="108"/>
      <c r="W984" s="108"/>
      <c r="X984" s="108"/>
      <c r="Y984" s="108"/>
      <c r="Z984" s="108"/>
      <c r="AA984" s="108"/>
    </row>
    <row r="985" spans="4:27" s="16" customFormat="1" hidden="1" x14ac:dyDescent="0.2">
      <c r="D985" s="17"/>
      <c r="E985" s="17"/>
      <c r="F985" s="18"/>
      <c r="G985" s="18"/>
      <c r="H985" s="18"/>
      <c r="I985" s="17"/>
      <c r="J985" s="17"/>
      <c r="M985" s="108"/>
      <c r="N985" s="190"/>
      <c r="O985" s="190"/>
      <c r="P985" s="191"/>
      <c r="Q985" s="192"/>
      <c r="R985" s="191"/>
      <c r="S985" s="191"/>
      <c r="T985" s="108"/>
      <c r="U985" s="108"/>
      <c r="V985" s="108"/>
      <c r="W985" s="108"/>
      <c r="X985" s="108"/>
      <c r="Y985" s="108"/>
      <c r="Z985" s="108"/>
      <c r="AA985" s="108"/>
    </row>
    <row r="986" spans="4:27" s="16" customFormat="1" hidden="1" x14ac:dyDescent="0.2">
      <c r="D986" s="17"/>
      <c r="E986" s="17"/>
      <c r="F986" s="18"/>
      <c r="G986" s="18"/>
      <c r="H986" s="18"/>
      <c r="I986" s="17"/>
      <c r="J986" s="17"/>
      <c r="M986" s="108"/>
      <c r="N986" s="190"/>
      <c r="O986" s="190"/>
      <c r="P986" s="191"/>
      <c r="Q986" s="192"/>
      <c r="R986" s="191"/>
      <c r="S986" s="191"/>
      <c r="T986" s="108"/>
      <c r="U986" s="108"/>
      <c r="V986" s="108"/>
      <c r="W986" s="108"/>
      <c r="X986" s="108"/>
      <c r="Y986" s="108"/>
      <c r="Z986" s="108"/>
      <c r="AA986" s="108"/>
    </row>
    <row r="987" spans="4:27" s="16" customFormat="1" hidden="1" x14ac:dyDescent="0.2">
      <c r="D987" s="17"/>
      <c r="E987" s="17"/>
      <c r="F987" s="18"/>
      <c r="G987" s="18"/>
      <c r="H987" s="18"/>
      <c r="I987" s="17"/>
      <c r="J987" s="17"/>
      <c r="M987" s="108"/>
      <c r="N987" s="190"/>
      <c r="O987" s="190"/>
      <c r="P987" s="191"/>
      <c r="Q987" s="192"/>
      <c r="R987" s="191"/>
      <c r="S987" s="191"/>
      <c r="T987" s="108"/>
      <c r="U987" s="108"/>
      <c r="V987" s="108"/>
      <c r="W987" s="108"/>
      <c r="X987" s="108"/>
      <c r="Y987" s="108"/>
      <c r="Z987" s="108"/>
      <c r="AA987" s="108"/>
    </row>
    <row r="988" spans="4:27" s="16" customFormat="1" hidden="1" x14ac:dyDescent="0.2">
      <c r="D988" s="17"/>
      <c r="E988" s="17"/>
      <c r="F988" s="18"/>
      <c r="G988" s="18"/>
      <c r="H988" s="18"/>
      <c r="I988" s="17"/>
      <c r="J988" s="17"/>
      <c r="M988" s="108"/>
      <c r="N988" s="190"/>
      <c r="O988" s="190"/>
      <c r="P988" s="191"/>
      <c r="Q988" s="192"/>
      <c r="R988" s="191"/>
      <c r="S988" s="191"/>
      <c r="T988" s="108"/>
      <c r="U988" s="108"/>
      <c r="V988" s="108"/>
      <c r="W988" s="108"/>
      <c r="X988" s="108"/>
      <c r="Y988" s="108"/>
      <c r="Z988" s="108"/>
      <c r="AA988" s="108"/>
    </row>
    <row r="989" spans="4:27" s="16" customFormat="1" hidden="1" x14ac:dyDescent="0.2">
      <c r="D989" s="17"/>
      <c r="E989" s="17"/>
      <c r="F989" s="18"/>
      <c r="G989" s="18"/>
      <c r="H989" s="18"/>
      <c r="I989" s="17"/>
      <c r="J989" s="17"/>
      <c r="M989" s="108"/>
      <c r="N989" s="190"/>
      <c r="O989" s="190"/>
      <c r="P989" s="191"/>
      <c r="Q989" s="192"/>
      <c r="R989" s="191"/>
      <c r="S989" s="191"/>
      <c r="T989" s="108"/>
      <c r="U989" s="108"/>
      <c r="V989" s="108"/>
      <c r="W989" s="108"/>
      <c r="X989" s="108"/>
      <c r="Y989" s="108"/>
      <c r="Z989" s="108"/>
      <c r="AA989" s="108"/>
    </row>
    <row r="990" spans="4:27" s="16" customFormat="1" hidden="1" x14ac:dyDescent="0.2">
      <c r="D990" s="17"/>
      <c r="E990" s="17"/>
      <c r="F990" s="18"/>
      <c r="G990" s="18"/>
      <c r="H990" s="18"/>
      <c r="I990" s="17"/>
      <c r="J990" s="17"/>
      <c r="M990" s="108"/>
      <c r="N990" s="190"/>
      <c r="O990" s="190"/>
      <c r="P990" s="191"/>
      <c r="Q990" s="192"/>
      <c r="R990" s="191"/>
      <c r="S990" s="191"/>
      <c r="T990" s="108"/>
      <c r="U990" s="108"/>
      <c r="V990" s="108"/>
      <c r="W990" s="108"/>
      <c r="X990" s="108"/>
      <c r="Y990" s="108"/>
      <c r="Z990" s="108"/>
      <c r="AA990" s="108"/>
    </row>
    <row r="991" spans="4:27" s="16" customFormat="1" hidden="1" x14ac:dyDescent="0.2">
      <c r="D991" s="17"/>
      <c r="E991" s="17"/>
      <c r="F991" s="18"/>
      <c r="G991" s="18"/>
      <c r="H991" s="18"/>
      <c r="I991" s="17"/>
      <c r="J991" s="17"/>
      <c r="M991" s="108"/>
      <c r="N991" s="190"/>
      <c r="O991" s="190"/>
      <c r="P991" s="191"/>
      <c r="Q991" s="192"/>
      <c r="R991" s="191"/>
      <c r="S991" s="191"/>
      <c r="T991" s="108"/>
      <c r="U991" s="108"/>
      <c r="V991" s="108"/>
      <c r="W991" s="108"/>
      <c r="X991" s="108"/>
      <c r="Y991" s="108"/>
      <c r="Z991" s="108"/>
      <c r="AA991" s="108"/>
    </row>
    <row r="992" spans="4:27" s="16" customFormat="1" hidden="1" x14ac:dyDescent="0.2">
      <c r="D992" s="17"/>
      <c r="E992" s="17"/>
      <c r="F992" s="18"/>
      <c r="G992" s="18"/>
      <c r="H992" s="18"/>
      <c r="I992" s="17"/>
      <c r="J992" s="17"/>
      <c r="M992" s="108"/>
      <c r="N992" s="190"/>
      <c r="O992" s="190"/>
      <c r="P992" s="191"/>
      <c r="Q992" s="192"/>
      <c r="R992" s="191"/>
      <c r="S992" s="191"/>
      <c r="T992" s="108"/>
      <c r="U992" s="108"/>
      <c r="V992" s="108"/>
      <c r="W992" s="108"/>
      <c r="X992" s="108"/>
      <c r="Y992" s="108"/>
      <c r="Z992" s="108"/>
      <c r="AA992" s="108"/>
    </row>
    <row r="993" spans="4:27" s="16" customFormat="1" hidden="1" x14ac:dyDescent="0.2">
      <c r="D993" s="17"/>
      <c r="E993" s="17"/>
      <c r="F993" s="18"/>
      <c r="G993" s="18"/>
      <c r="H993" s="18"/>
      <c r="I993" s="17"/>
      <c r="J993" s="17"/>
      <c r="M993" s="108"/>
      <c r="N993" s="190"/>
      <c r="O993" s="190"/>
      <c r="P993" s="191"/>
      <c r="Q993" s="192"/>
      <c r="R993" s="191"/>
      <c r="S993" s="191"/>
      <c r="T993" s="108"/>
      <c r="U993" s="108"/>
      <c r="V993" s="108"/>
      <c r="W993" s="108"/>
      <c r="X993" s="108"/>
      <c r="Y993" s="108"/>
      <c r="Z993" s="108"/>
      <c r="AA993" s="108"/>
    </row>
    <row r="994" spans="4:27" s="16" customFormat="1" hidden="1" x14ac:dyDescent="0.2">
      <c r="D994" s="17"/>
      <c r="E994" s="17"/>
      <c r="F994" s="18"/>
      <c r="G994" s="18"/>
      <c r="H994" s="18"/>
      <c r="I994" s="17"/>
      <c r="J994" s="17"/>
      <c r="M994" s="108"/>
      <c r="N994" s="190"/>
      <c r="O994" s="190"/>
      <c r="P994" s="191"/>
      <c r="Q994" s="192"/>
      <c r="R994" s="191"/>
      <c r="S994" s="191"/>
      <c r="T994" s="108"/>
      <c r="U994" s="108"/>
      <c r="V994" s="108"/>
      <c r="W994" s="108"/>
      <c r="X994" s="108"/>
      <c r="Y994" s="108"/>
      <c r="Z994" s="108"/>
      <c r="AA994" s="108"/>
    </row>
    <row r="995" spans="4:27" s="16" customFormat="1" hidden="1" x14ac:dyDescent="0.2">
      <c r="D995" s="17"/>
      <c r="E995" s="17"/>
      <c r="F995" s="18"/>
      <c r="G995" s="18"/>
      <c r="H995" s="18"/>
      <c r="I995" s="17"/>
      <c r="J995" s="17"/>
      <c r="M995" s="108"/>
      <c r="N995" s="190"/>
      <c r="O995" s="190"/>
      <c r="P995" s="191"/>
      <c r="Q995" s="192"/>
      <c r="R995" s="191"/>
      <c r="S995" s="191"/>
      <c r="T995" s="108"/>
      <c r="U995" s="108"/>
      <c r="V995" s="108"/>
      <c r="W995" s="108"/>
      <c r="X995" s="108"/>
      <c r="Y995" s="108"/>
      <c r="Z995" s="108"/>
      <c r="AA995" s="108"/>
    </row>
    <row r="996" spans="4:27" s="16" customFormat="1" hidden="1" x14ac:dyDescent="0.2">
      <c r="D996" s="17"/>
      <c r="E996" s="17"/>
      <c r="F996" s="18"/>
      <c r="G996" s="18"/>
      <c r="H996" s="18"/>
      <c r="I996" s="17"/>
      <c r="J996" s="17"/>
      <c r="M996" s="108"/>
      <c r="N996" s="190"/>
      <c r="O996" s="190"/>
      <c r="P996" s="191"/>
      <c r="Q996" s="192"/>
      <c r="R996" s="191"/>
      <c r="S996" s="191"/>
      <c r="T996" s="108"/>
      <c r="U996" s="108"/>
      <c r="V996" s="108"/>
      <c r="W996" s="108"/>
      <c r="X996" s="108"/>
      <c r="Y996" s="108"/>
      <c r="Z996" s="108"/>
      <c r="AA996" s="108"/>
    </row>
    <row r="997" spans="4:27" s="16" customFormat="1" hidden="1" x14ac:dyDescent="0.2">
      <c r="D997" s="17"/>
      <c r="E997" s="17"/>
      <c r="F997" s="18"/>
      <c r="G997" s="18"/>
      <c r="H997" s="18"/>
      <c r="I997" s="17"/>
      <c r="J997" s="17"/>
      <c r="M997" s="108"/>
      <c r="N997" s="190"/>
      <c r="O997" s="190"/>
      <c r="P997" s="191"/>
      <c r="Q997" s="192"/>
      <c r="R997" s="191"/>
      <c r="S997" s="191"/>
      <c r="T997" s="108"/>
      <c r="U997" s="108"/>
      <c r="V997" s="108"/>
      <c r="W997" s="108"/>
      <c r="X997" s="108"/>
      <c r="Y997" s="108"/>
      <c r="Z997" s="108"/>
      <c r="AA997" s="108"/>
    </row>
    <row r="998" spans="4:27" s="16" customFormat="1" hidden="1" x14ac:dyDescent="0.2">
      <c r="D998" s="17"/>
      <c r="E998" s="17"/>
      <c r="F998" s="18"/>
      <c r="G998" s="18"/>
      <c r="H998" s="18"/>
      <c r="I998" s="17"/>
      <c r="J998" s="17"/>
      <c r="M998" s="108"/>
      <c r="N998" s="190"/>
      <c r="O998" s="190"/>
      <c r="P998" s="191"/>
      <c r="Q998" s="192"/>
      <c r="R998" s="191"/>
      <c r="S998" s="191"/>
      <c r="T998" s="108"/>
      <c r="U998" s="108"/>
      <c r="V998" s="108"/>
      <c r="W998" s="108"/>
      <c r="X998" s="108"/>
      <c r="Y998" s="108"/>
      <c r="Z998" s="108"/>
      <c r="AA998" s="108"/>
    </row>
    <row r="999" spans="4:27" s="16" customFormat="1" hidden="1" x14ac:dyDescent="0.2">
      <c r="D999" s="17"/>
      <c r="E999" s="17"/>
      <c r="F999" s="18"/>
      <c r="G999" s="18"/>
      <c r="H999" s="18"/>
      <c r="I999" s="17"/>
      <c r="J999" s="17"/>
      <c r="M999" s="108"/>
      <c r="N999" s="190"/>
      <c r="O999" s="190"/>
      <c r="P999" s="191"/>
      <c r="Q999" s="192"/>
      <c r="R999" s="191"/>
      <c r="S999" s="191"/>
      <c r="T999" s="108"/>
      <c r="U999" s="108"/>
      <c r="V999" s="108"/>
      <c r="W999" s="108"/>
      <c r="X999" s="108"/>
      <c r="Y999" s="108"/>
      <c r="Z999" s="108"/>
      <c r="AA999" s="108"/>
    </row>
    <row r="1000" spans="4:27" s="16" customFormat="1" hidden="1" x14ac:dyDescent="0.2">
      <c r="D1000" s="17"/>
      <c r="E1000" s="17"/>
      <c r="F1000" s="18"/>
      <c r="G1000" s="18"/>
      <c r="H1000" s="18"/>
      <c r="I1000" s="17"/>
      <c r="J1000" s="17"/>
      <c r="M1000" s="108"/>
      <c r="N1000" s="190"/>
      <c r="O1000" s="190"/>
      <c r="P1000" s="191"/>
      <c r="Q1000" s="192"/>
      <c r="R1000" s="191"/>
      <c r="S1000" s="191"/>
      <c r="T1000" s="108"/>
      <c r="U1000" s="108"/>
      <c r="V1000" s="108"/>
      <c r="W1000" s="108"/>
      <c r="X1000" s="108"/>
      <c r="Y1000" s="108"/>
      <c r="Z1000" s="108"/>
      <c r="AA1000" s="108"/>
    </row>
    <row r="1001" spans="4:27" s="16" customFormat="1" hidden="1" x14ac:dyDescent="0.2">
      <c r="D1001" s="17"/>
      <c r="E1001" s="17"/>
      <c r="F1001" s="18"/>
      <c r="G1001" s="18"/>
      <c r="H1001" s="18"/>
      <c r="I1001" s="17"/>
      <c r="J1001" s="17"/>
      <c r="M1001" s="108"/>
      <c r="N1001" s="190"/>
      <c r="O1001" s="190"/>
      <c r="P1001" s="191"/>
      <c r="Q1001" s="192"/>
      <c r="R1001" s="191"/>
      <c r="S1001" s="191"/>
      <c r="T1001" s="108"/>
      <c r="U1001" s="108"/>
      <c r="V1001" s="108"/>
      <c r="W1001" s="108"/>
      <c r="X1001" s="108"/>
      <c r="Y1001" s="108"/>
      <c r="Z1001" s="108"/>
      <c r="AA1001" s="108"/>
    </row>
    <row r="1002" spans="4:27" s="16" customFormat="1" hidden="1" x14ac:dyDescent="0.2">
      <c r="D1002" s="17"/>
      <c r="E1002" s="17"/>
      <c r="F1002" s="18"/>
      <c r="G1002" s="18"/>
      <c r="H1002" s="18"/>
      <c r="I1002" s="17"/>
      <c r="J1002" s="17"/>
      <c r="M1002" s="108"/>
      <c r="N1002" s="190"/>
      <c r="O1002" s="190"/>
      <c r="P1002" s="191"/>
      <c r="Q1002" s="192"/>
      <c r="R1002" s="191"/>
      <c r="S1002" s="191"/>
      <c r="T1002" s="108"/>
      <c r="U1002" s="108"/>
      <c r="V1002" s="108"/>
      <c r="W1002" s="108"/>
      <c r="X1002" s="108"/>
      <c r="Y1002" s="108"/>
      <c r="Z1002" s="108"/>
      <c r="AA1002" s="108"/>
    </row>
    <row r="1003" spans="4:27" s="16" customFormat="1" hidden="1" x14ac:dyDescent="0.2">
      <c r="D1003" s="17"/>
      <c r="E1003" s="17"/>
      <c r="F1003" s="18"/>
      <c r="G1003" s="18"/>
      <c r="H1003" s="18"/>
      <c r="I1003" s="17"/>
      <c r="J1003" s="17"/>
      <c r="M1003" s="108"/>
      <c r="N1003" s="190"/>
      <c r="O1003" s="190"/>
      <c r="P1003" s="191"/>
      <c r="Q1003" s="192"/>
      <c r="R1003" s="191"/>
      <c r="S1003" s="191"/>
      <c r="T1003" s="108"/>
      <c r="U1003" s="108"/>
      <c r="V1003" s="108"/>
      <c r="W1003" s="108"/>
      <c r="X1003" s="108"/>
      <c r="Y1003" s="108"/>
      <c r="Z1003" s="108"/>
      <c r="AA1003" s="108"/>
    </row>
    <row r="1004" spans="4:27" s="16" customFormat="1" hidden="1" x14ac:dyDescent="0.2">
      <c r="D1004" s="17"/>
      <c r="E1004" s="17"/>
      <c r="F1004" s="18"/>
      <c r="G1004" s="18"/>
      <c r="H1004" s="18"/>
      <c r="I1004" s="17"/>
      <c r="J1004" s="17"/>
      <c r="M1004" s="108"/>
      <c r="N1004" s="190"/>
      <c r="O1004" s="190"/>
      <c r="P1004" s="191"/>
      <c r="Q1004" s="192"/>
      <c r="R1004" s="191"/>
      <c r="S1004" s="191"/>
      <c r="T1004" s="108"/>
      <c r="U1004" s="108"/>
      <c r="V1004" s="108"/>
      <c r="W1004" s="108"/>
      <c r="X1004" s="108"/>
      <c r="Y1004" s="108"/>
      <c r="Z1004" s="108"/>
      <c r="AA1004" s="108"/>
    </row>
    <row r="1005" spans="4:27" s="16" customFormat="1" hidden="1" x14ac:dyDescent="0.2">
      <c r="D1005" s="17"/>
      <c r="E1005" s="17"/>
      <c r="F1005" s="18"/>
      <c r="G1005" s="18"/>
      <c r="H1005" s="18"/>
      <c r="I1005" s="17"/>
      <c r="J1005" s="17"/>
      <c r="M1005" s="108"/>
      <c r="N1005" s="190"/>
      <c r="O1005" s="190"/>
      <c r="P1005" s="191"/>
      <c r="Q1005" s="192"/>
      <c r="R1005" s="191"/>
      <c r="S1005" s="191"/>
      <c r="T1005" s="108"/>
      <c r="U1005" s="108"/>
      <c r="V1005" s="108"/>
      <c r="W1005" s="108"/>
      <c r="X1005" s="108"/>
      <c r="Y1005" s="108"/>
      <c r="Z1005" s="108"/>
      <c r="AA1005" s="108"/>
    </row>
    <row r="1006" spans="4:27" s="16" customFormat="1" hidden="1" x14ac:dyDescent="0.2">
      <c r="D1006" s="17"/>
      <c r="E1006" s="17"/>
      <c r="F1006" s="18"/>
      <c r="G1006" s="18"/>
      <c r="H1006" s="18"/>
      <c r="I1006" s="17"/>
      <c r="J1006" s="17"/>
      <c r="M1006" s="108"/>
      <c r="N1006" s="190"/>
      <c r="O1006" s="190"/>
      <c r="P1006" s="191"/>
      <c r="Q1006" s="192"/>
      <c r="R1006" s="191"/>
      <c r="S1006" s="191"/>
      <c r="T1006" s="108"/>
      <c r="U1006" s="108"/>
      <c r="V1006" s="108"/>
      <c r="W1006" s="108"/>
      <c r="X1006" s="108"/>
      <c r="Y1006" s="108"/>
      <c r="Z1006" s="108"/>
      <c r="AA1006" s="108"/>
    </row>
    <row r="1007" spans="4:27" s="16" customFormat="1" hidden="1" x14ac:dyDescent="0.2">
      <c r="D1007" s="17"/>
      <c r="E1007" s="17"/>
      <c r="F1007" s="18"/>
      <c r="G1007" s="18"/>
      <c r="H1007" s="18"/>
      <c r="I1007" s="17"/>
      <c r="J1007" s="17"/>
      <c r="M1007" s="108"/>
      <c r="N1007" s="190"/>
      <c r="O1007" s="190"/>
      <c r="P1007" s="191"/>
      <c r="Q1007" s="192"/>
      <c r="R1007" s="191"/>
      <c r="S1007" s="191"/>
      <c r="T1007" s="108"/>
      <c r="U1007" s="108"/>
      <c r="V1007" s="108"/>
      <c r="W1007" s="108"/>
      <c r="X1007" s="108"/>
      <c r="Y1007" s="108"/>
      <c r="Z1007" s="108"/>
      <c r="AA1007" s="108"/>
    </row>
    <row r="1008" spans="4:27" s="16" customFormat="1" hidden="1" x14ac:dyDescent="0.2">
      <c r="D1008" s="17"/>
      <c r="E1008" s="17"/>
      <c r="F1008" s="18"/>
      <c r="G1008" s="18"/>
      <c r="H1008" s="18"/>
      <c r="I1008" s="17"/>
      <c r="J1008" s="17"/>
      <c r="M1008" s="108"/>
      <c r="N1008" s="190"/>
      <c r="O1008" s="190"/>
      <c r="P1008" s="191"/>
      <c r="Q1008" s="192"/>
      <c r="R1008" s="191"/>
      <c r="S1008" s="191"/>
      <c r="T1008" s="108"/>
      <c r="U1008" s="108"/>
      <c r="V1008" s="108"/>
      <c r="W1008" s="108"/>
      <c r="X1008" s="108"/>
      <c r="Y1008" s="108"/>
      <c r="Z1008" s="108"/>
      <c r="AA1008" s="108"/>
    </row>
    <row r="1009" spans="4:27" s="16" customFormat="1" hidden="1" x14ac:dyDescent="0.2">
      <c r="D1009" s="17"/>
      <c r="E1009" s="17"/>
      <c r="F1009" s="18"/>
      <c r="G1009" s="18"/>
      <c r="H1009" s="18"/>
      <c r="I1009" s="17"/>
      <c r="J1009" s="17"/>
      <c r="M1009" s="108"/>
      <c r="N1009" s="190"/>
      <c r="O1009" s="190"/>
      <c r="P1009" s="191"/>
      <c r="Q1009" s="192"/>
      <c r="R1009" s="191"/>
      <c r="S1009" s="191"/>
      <c r="T1009" s="108"/>
      <c r="U1009" s="108"/>
      <c r="V1009" s="108"/>
      <c r="W1009" s="108"/>
      <c r="X1009" s="108"/>
      <c r="Y1009" s="108"/>
      <c r="Z1009" s="108"/>
      <c r="AA1009" s="108"/>
    </row>
    <row r="1010" spans="4:27" s="16" customFormat="1" hidden="1" x14ac:dyDescent="0.2">
      <c r="D1010" s="17"/>
      <c r="E1010" s="17"/>
      <c r="F1010" s="18"/>
      <c r="G1010" s="18"/>
      <c r="H1010" s="18"/>
      <c r="I1010" s="17"/>
      <c r="J1010" s="17"/>
      <c r="M1010" s="108"/>
      <c r="N1010" s="190"/>
      <c r="O1010" s="190"/>
      <c r="P1010" s="191"/>
      <c r="Q1010" s="192"/>
      <c r="R1010" s="191"/>
      <c r="S1010" s="191"/>
      <c r="T1010" s="108"/>
      <c r="U1010" s="108"/>
      <c r="V1010" s="108"/>
      <c r="W1010" s="108"/>
      <c r="X1010" s="108"/>
      <c r="Y1010" s="108"/>
      <c r="Z1010" s="108"/>
      <c r="AA1010" s="108"/>
    </row>
    <row r="1011" spans="4:27" s="16" customFormat="1" hidden="1" x14ac:dyDescent="0.2">
      <c r="D1011" s="17"/>
      <c r="E1011" s="17"/>
      <c r="F1011" s="18"/>
      <c r="G1011" s="18"/>
      <c r="H1011" s="18"/>
      <c r="I1011" s="17"/>
      <c r="J1011" s="17"/>
      <c r="M1011" s="108"/>
      <c r="N1011" s="190"/>
      <c r="O1011" s="190"/>
      <c r="P1011" s="191"/>
      <c r="Q1011" s="192"/>
      <c r="R1011" s="191"/>
      <c r="S1011" s="191"/>
      <c r="T1011" s="108"/>
      <c r="U1011" s="108"/>
      <c r="V1011" s="108"/>
      <c r="W1011" s="108"/>
      <c r="X1011" s="108"/>
      <c r="Y1011" s="108"/>
      <c r="Z1011" s="108"/>
      <c r="AA1011" s="108"/>
    </row>
    <row r="1012" spans="4:27" s="16" customFormat="1" hidden="1" x14ac:dyDescent="0.2">
      <c r="D1012" s="17"/>
      <c r="E1012" s="17"/>
      <c r="F1012" s="18"/>
      <c r="G1012" s="18"/>
      <c r="H1012" s="18"/>
      <c r="I1012" s="17"/>
      <c r="J1012" s="17"/>
      <c r="M1012" s="108"/>
      <c r="N1012" s="190"/>
      <c r="O1012" s="190"/>
      <c r="P1012" s="191"/>
      <c r="Q1012" s="192"/>
      <c r="R1012" s="191"/>
      <c r="S1012" s="191"/>
      <c r="T1012" s="108"/>
      <c r="U1012" s="108"/>
      <c r="V1012" s="108"/>
      <c r="W1012" s="108"/>
      <c r="X1012" s="108"/>
      <c r="Y1012" s="108"/>
      <c r="Z1012" s="108"/>
      <c r="AA1012" s="108"/>
    </row>
    <row r="1013" spans="4:27" s="16" customFormat="1" hidden="1" x14ac:dyDescent="0.2">
      <c r="D1013" s="17"/>
      <c r="E1013" s="17"/>
      <c r="F1013" s="18"/>
      <c r="G1013" s="18"/>
      <c r="H1013" s="18"/>
      <c r="I1013" s="17"/>
      <c r="J1013" s="17"/>
      <c r="M1013" s="108"/>
      <c r="N1013" s="190"/>
      <c r="O1013" s="190"/>
      <c r="P1013" s="191"/>
      <c r="Q1013" s="192"/>
      <c r="R1013" s="191"/>
      <c r="S1013" s="191"/>
      <c r="T1013" s="108"/>
      <c r="U1013" s="108"/>
      <c r="V1013" s="108"/>
      <c r="W1013" s="108"/>
      <c r="X1013" s="108"/>
      <c r="Y1013" s="108"/>
      <c r="Z1013" s="108"/>
      <c r="AA1013" s="108"/>
    </row>
    <row r="1014" spans="4:27" s="16" customFormat="1" hidden="1" x14ac:dyDescent="0.2">
      <c r="D1014" s="17"/>
      <c r="E1014" s="17"/>
      <c r="F1014" s="18"/>
      <c r="G1014" s="18"/>
      <c r="H1014" s="18"/>
      <c r="I1014" s="17"/>
      <c r="J1014" s="17"/>
      <c r="M1014" s="108"/>
      <c r="N1014" s="190"/>
      <c r="O1014" s="190"/>
      <c r="P1014" s="191"/>
      <c r="Q1014" s="192"/>
      <c r="R1014" s="191"/>
      <c r="S1014" s="191"/>
      <c r="T1014" s="108"/>
      <c r="U1014" s="108"/>
      <c r="V1014" s="108"/>
      <c r="W1014" s="108"/>
      <c r="X1014" s="108"/>
      <c r="Y1014" s="108"/>
      <c r="Z1014" s="108"/>
      <c r="AA1014" s="108"/>
    </row>
    <row r="1015" spans="4:27" s="16" customFormat="1" hidden="1" x14ac:dyDescent="0.2">
      <c r="D1015" s="17"/>
      <c r="E1015" s="17"/>
      <c r="F1015" s="18"/>
      <c r="G1015" s="18"/>
      <c r="H1015" s="18"/>
      <c r="I1015" s="17"/>
      <c r="J1015" s="17"/>
      <c r="M1015" s="108"/>
      <c r="N1015" s="190"/>
      <c r="O1015" s="190"/>
      <c r="P1015" s="191"/>
      <c r="Q1015" s="192"/>
      <c r="R1015" s="191"/>
      <c r="S1015" s="191"/>
      <c r="T1015" s="108"/>
      <c r="U1015" s="108"/>
      <c r="V1015" s="108"/>
      <c r="W1015" s="108"/>
      <c r="X1015" s="108"/>
      <c r="Y1015" s="108"/>
      <c r="Z1015" s="108"/>
      <c r="AA1015" s="108"/>
    </row>
    <row r="1016" spans="4:27" s="16" customFormat="1" hidden="1" x14ac:dyDescent="0.2">
      <c r="D1016" s="17"/>
      <c r="E1016" s="17"/>
      <c r="F1016" s="18"/>
      <c r="G1016" s="18"/>
      <c r="H1016" s="18"/>
      <c r="I1016" s="17"/>
      <c r="J1016" s="17"/>
      <c r="M1016" s="108"/>
      <c r="N1016" s="190"/>
      <c r="O1016" s="190"/>
      <c r="P1016" s="191"/>
      <c r="Q1016" s="192"/>
      <c r="R1016" s="191"/>
      <c r="S1016" s="191"/>
      <c r="T1016" s="108"/>
      <c r="U1016" s="108"/>
      <c r="V1016" s="108"/>
      <c r="W1016" s="108"/>
      <c r="X1016" s="108"/>
      <c r="Y1016" s="108"/>
      <c r="Z1016" s="108"/>
      <c r="AA1016" s="108"/>
    </row>
    <row r="1017" spans="4:27" s="16" customFormat="1" hidden="1" x14ac:dyDescent="0.2">
      <c r="D1017" s="17"/>
      <c r="E1017" s="17"/>
      <c r="F1017" s="18"/>
      <c r="G1017" s="18"/>
      <c r="H1017" s="18"/>
      <c r="I1017" s="17"/>
      <c r="J1017" s="17"/>
      <c r="M1017" s="108"/>
      <c r="N1017" s="190"/>
      <c r="O1017" s="190"/>
      <c r="P1017" s="191"/>
      <c r="Q1017" s="192"/>
      <c r="R1017" s="191"/>
      <c r="S1017" s="191"/>
      <c r="T1017" s="108"/>
      <c r="U1017" s="108"/>
      <c r="V1017" s="108"/>
      <c r="W1017" s="108"/>
      <c r="X1017" s="108"/>
      <c r="Y1017" s="108"/>
      <c r="Z1017" s="108"/>
      <c r="AA1017" s="108"/>
    </row>
    <row r="1018" spans="4:27" s="16" customFormat="1" hidden="1" x14ac:dyDescent="0.2">
      <c r="D1018" s="17"/>
      <c r="E1018" s="17"/>
      <c r="F1018" s="18"/>
      <c r="G1018" s="18"/>
      <c r="H1018" s="18"/>
      <c r="I1018" s="17"/>
      <c r="J1018" s="17"/>
      <c r="M1018" s="108"/>
      <c r="N1018" s="190"/>
      <c r="O1018" s="190"/>
      <c r="P1018" s="191"/>
      <c r="Q1018" s="192"/>
      <c r="R1018" s="191"/>
      <c r="S1018" s="191"/>
      <c r="T1018" s="108"/>
      <c r="U1018" s="108"/>
      <c r="V1018" s="108"/>
      <c r="W1018" s="108"/>
      <c r="X1018" s="108"/>
      <c r="Y1018" s="108"/>
      <c r="Z1018" s="108"/>
      <c r="AA1018" s="108"/>
    </row>
    <row r="1019" spans="4:27" s="16" customFormat="1" hidden="1" x14ac:dyDescent="0.2">
      <c r="D1019" s="17"/>
      <c r="E1019" s="17"/>
      <c r="F1019" s="18"/>
      <c r="G1019" s="18"/>
      <c r="H1019" s="18"/>
      <c r="I1019" s="17"/>
      <c r="J1019" s="17"/>
      <c r="M1019" s="108"/>
      <c r="N1019" s="190"/>
      <c r="O1019" s="190"/>
      <c r="P1019" s="191"/>
      <c r="Q1019" s="192"/>
      <c r="R1019" s="191"/>
      <c r="S1019" s="191"/>
      <c r="T1019" s="108"/>
      <c r="U1019" s="108"/>
      <c r="V1019" s="108"/>
      <c r="W1019" s="108"/>
      <c r="X1019" s="108"/>
      <c r="Y1019" s="108"/>
      <c r="Z1019" s="108"/>
      <c r="AA1019" s="108"/>
    </row>
    <row r="1020" spans="4:27" s="16" customFormat="1" hidden="1" x14ac:dyDescent="0.2">
      <c r="D1020" s="17"/>
      <c r="E1020" s="17"/>
      <c r="F1020" s="18"/>
      <c r="G1020" s="18"/>
      <c r="H1020" s="18"/>
      <c r="I1020" s="17"/>
      <c r="J1020" s="17"/>
      <c r="M1020" s="108"/>
      <c r="N1020" s="190"/>
      <c r="O1020" s="190"/>
      <c r="P1020" s="191"/>
      <c r="Q1020" s="192"/>
      <c r="R1020" s="191"/>
      <c r="S1020" s="191"/>
      <c r="T1020" s="108"/>
      <c r="U1020" s="108"/>
      <c r="V1020" s="108"/>
      <c r="W1020" s="108"/>
      <c r="X1020" s="108"/>
      <c r="Y1020" s="108"/>
      <c r="Z1020" s="108"/>
      <c r="AA1020" s="108"/>
    </row>
    <row r="1021" spans="4:27" s="16" customFormat="1" hidden="1" x14ac:dyDescent="0.2">
      <c r="D1021" s="17"/>
      <c r="E1021" s="17"/>
      <c r="F1021" s="18"/>
      <c r="G1021" s="18"/>
      <c r="H1021" s="18"/>
      <c r="I1021" s="17"/>
      <c r="J1021" s="17"/>
      <c r="M1021" s="108"/>
      <c r="N1021" s="190"/>
      <c r="O1021" s="190"/>
      <c r="P1021" s="191"/>
      <c r="Q1021" s="192"/>
      <c r="R1021" s="191"/>
      <c r="S1021" s="191"/>
      <c r="T1021" s="108"/>
      <c r="U1021" s="108"/>
      <c r="V1021" s="108"/>
      <c r="W1021" s="108"/>
      <c r="X1021" s="108"/>
      <c r="Y1021" s="108"/>
      <c r="Z1021" s="108"/>
      <c r="AA1021" s="108"/>
    </row>
    <row r="1022" spans="4:27" s="16" customFormat="1" hidden="1" x14ac:dyDescent="0.2">
      <c r="D1022" s="17"/>
      <c r="E1022" s="17"/>
      <c r="F1022" s="18"/>
      <c r="G1022" s="18"/>
      <c r="H1022" s="18"/>
      <c r="I1022" s="17"/>
      <c r="J1022" s="17"/>
      <c r="M1022" s="108"/>
      <c r="N1022" s="190"/>
      <c r="O1022" s="190"/>
      <c r="P1022" s="191"/>
      <c r="Q1022" s="192"/>
      <c r="R1022" s="191"/>
      <c r="S1022" s="191"/>
      <c r="T1022" s="108"/>
      <c r="U1022" s="108"/>
      <c r="V1022" s="108"/>
      <c r="W1022" s="108"/>
      <c r="X1022" s="108"/>
      <c r="Y1022" s="108"/>
      <c r="Z1022" s="108"/>
      <c r="AA1022" s="108"/>
    </row>
    <row r="1023" spans="4:27" s="16" customFormat="1" hidden="1" x14ac:dyDescent="0.2">
      <c r="D1023" s="17"/>
      <c r="E1023" s="17"/>
      <c r="F1023" s="18"/>
      <c r="G1023" s="18"/>
      <c r="H1023" s="18"/>
      <c r="I1023" s="17"/>
      <c r="J1023" s="17"/>
      <c r="M1023" s="108"/>
      <c r="N1023" s="190"/>
      <c r="O1023" s="190"/>
      <c r="P1023" s="191"/>
      <c r="Q1023" s="192"/>
      <c r="R1023" s="191"/>
      <c r="S1023" s="191"/>
      <c r="T1023" s="108"/>
      <c r="U1023" s="108"/>
      <c r="V1023" s="108"/>
      <c r="W1023" s="108"/>
      <c r="X1023" s="108"/>
      <c r="Y1023" s="108"/>
      <c r="Z1023" s="108"/>
      <c r="AA1023" s="108"/>
    </row>
    <row r="1024" spans="4:27" s="16" customFormat="1" hidden="1" x14ac:dyDescent="0.2">
      <c r="D1024" s="17"/>
      <c r="E1024" s="17"/>
      <c r="F1024" s="18"/>
      <c r="G1024" s="18"/>
      <c r="H1024" s="18"/>
      <c r="I1024" s="17"/>
      <c r="J1024" s="17"/>
      <c r="M1024" s="108"/>
      <c r="N1024" s="190"/>
      <c r="O1024" s="190"/>
      <c r="P1024" s="191"/>
      <c r="Q1024" s="192"/>
      <c r="R1024" s="191"/>
      <c r="S1024" s="191"/>
      <c r="T1024" s="108"/>
      <c r="U1024" s="108"/>
      <c r="V1024" s="108"/>
      <c r="W1024" s="108"/>
      <c r="X1024" s="108"/>
      <c r="Y1024" s="108"/>
      <c r="Z1024" s="108"/>
      <c r="AA1024" s="108"/>
    </row>
    <row r="1025" spans="4:27" s="16" customFormat="1" hidden="1" x14ac:dyDescent="0.2">
      <c r="D1025" s="17"/>
      <c r="E1025" s="17"/>
      <c r="F1025" s="18"/>
      <c r="G1025" s="18"/>
      <c r="H1025" s="18"/>
      <c r="I1025" s="17"/>
      <c r="J1025" s="17"/>
      <c r="M1025" s="108"/>
      <c r="N1025" s="190"/>
      <c r="O1025" s="190"/>
      <c r="P1025" s="191"/>
      <c r="Q1025" s="192"/>
      <c r="R1025" s="191"/>
      <c r="S1025" s="191"/>
      <c r="T1025" s="108"/>
      <c r="U1025" s="108"/>
      <c r="V1025" s="108"/>
      <c r="W1025" s="108"/>
      <c r="X1025" s="108"/>
      <c r="Y1025" s="108"/>
      <c r="Z1025" s="108"/>
      <c r="AA1025" s="108"/>
    </row>
    <row r="1026" spans="4:27" s="16" customFormat="1" hidden="1" x14ac:dyDescent="0.2">
      <c r="D1026" s="17"/>
      <c r="E1026" s="17"/>
      <c r="F1026" s="18"/>
      <c r="G1026" s="18"/>
      <c r="H1026" s="18"/>
      <c r="I1026" s="17"/>
      <c r="J1026" s="17"/>
      <c r="M1026" s="108"/>
      <c r="N1026" s="190"/>
      <c r="O1026" s="190"/>
      <c r="P1026" s="191"/>
      <c r="Q1026" s="192"/>
      <c r="R1026" s="191"/>
      <c r="S1026" s="191"/>
      <c r="T1026" s="108"/>
      <c r="U1026" s="108"/>
      <c r="V1026" s="108"/>
      <c r="W1026" s="108"/>
      <c r="X1026" s="108"/>
      <c r="Y1026" s="108"/>
      <c r="Z1026" s="108"/>
      <c r="AA1026" s="108"/>
    </row>
    <row r="1027" spans="4:27" s="16" customFormat="1" hidden="1" x14ac:dyDescent="0.2">
      <c r="D1027" s="17"/>
      <c r="E1027" s="17"/>
      <c r="F1027" s="18"/>
      <c r="G1027" s="18"/>
      <c r="H1027" s="18"/>
      <c r="I1027" s="17"/>
      <c r="J1027" s="17"/>
      <c r="M1027" s="108"/>
      <c r="N1027" s="190"/>
      <c r="O1027" s="190"/>
      <c r="P1027" s="191"/>
      <c r="Q1027" s="192"/>
      <c r="R1027" s="191"/>
      <c r="S1027" s="191"/>
      <c r="T1027" s="108"/>
      <c r="U1027" s="108"/>
      <c r="V1027" s="108"/>
      <c r="W1027" s="108"/>
      <c r="X1027" s="108"/>
      <c r="Y1027" s="108"/>
      <c r="Z1027" s="108"/>
      <c r="AA1027" s="108"/>
    </row>
    <row r="1028" spans="4:27" s="16" customFormat="1" hidden="1" x14ac:dyDescent="0.2">
      <c r="D1028" s="17"/>
      <c r="E1028" s="17"/>
      <c r="F1028" s="18"/>
      <c r="G1028" s="18"/>
      <c r="H1028" s="18"/>
      <c r="I1028" s="17"/>
      <c r="J1028" s="17"/>
      <c r="M1028" s="108"/>
      <c r="N1028" s="190"/>
      <c r="O1028" s="190"/>
      <c r="P1028" s="191"/>
      <c r="Q1028" s="192"/>
      <c r="R1028" s="191"/>
      <c r="S1028" s="191"/>
      <c r="T1028" s="108"/>
      <c r="U1028" s="108"/>
      <c r="V1028" s="108"/>
      <c r="W1028" s="108"/>
      <c r="X1028" s="108"/>
      <c r="Y1028" s="108"/>
      <c r="Z1028" s="108"/>
      <c r="AA1028" s="108"/>
    </row>
    <row r="1029" spans="4:27" s="16" customFormat="1" hidden="1" x14ac:dyDescent="0.2">
      <c r="D1029" s="17"/>
      <c r="E1029" s="17"/>
      <c r="F1029" s="18"/>
      <c r="G1029" s="18"/>
      <c r="H1029" s="18"/>
      <c r="I1029" s="17"/>
      <c r="J1029" s="17"/>
      <c r="M1029" s="108"/>
      <c r="N1029" s="190"/>
      <c r="O1029" s="190"/>
      <c r="P1029" s="191"/>
      <c r="Q1029" s="192"/>
      <c r="R1029" s="191"/>
      <c r="S1029" s="191"/>
      <c r="T1029" s="108"/>
      <c r="U1029" s="108"/>
      <c r="V1029" s="108"/>
      <c r="W1029" s="108"/>
      <c r="X1029" s="108"/>
      <c r="Y1029" s="108"/>
      <c r="Z1029" s="108"/>
      <c r="AA1029" s="108"/>
    </row>
    <row r="1030" spans="4:27" s="16" customFormat="1" hidden="1" x14ac:dyDescent="0.2">
      <c r="D1030" s="17"/>
      <c r="E1030" s="17"/>
      <c r="F1030" s="18"/>
      <c r="G1030" s="18"/>
      <c r="H1030" s="18"/>
      <c r="I1030" s="17"/>
      <c r="J1030" s="17"/>
      <c r="M1030" s="108"/>
      <c r="N1030" s="190"/>
      <c r="O1030" s="190"/>
      <c r="P1030" s="191"/>
      <c r="Q1030" s="192"/>
      <c r="R1030" s="191"/>
      <c r="S1030" s="191"/>
      <c r="T1030" s="108"/>
      <c r="U1030" s="108"/>
      <c r="V1030" s="108"/>
      <c r="W1030" s="108"/>
      <c r="X1030" s="108"/>
      <c r="Y1030" s="108"/>
      <c r="Z1030" s="108"/>
      <c r="AA1030" s="108"/>
    </row>
    <row r="1031" spans="4:27" s="16" customFormat="1" hidden="1" x14ac:dyDescent="0.2">
      <c r="D1031" s="17"/>
      <c r="E1031" s="17"/>
      <c r="F1031" s="18"/>
      <c r="G1031" s="18"/>
      <c r="H1031" s="18"/>
      <c r="I1031" s="17"/>
      <c r="J1031" s="17"/>
      <c r="M1031" s="108"/>
      <c r="N1031" s="190"/>
      <c r="O1031" s="190"/>
      <c r="P1031" s="191"/>
      <c r="Q1031" s="192"/>
      <c r="R1031" s="191"/>
      <c r="S1031" s="191"/>
      <c r="T1031" s="108"/>
      <c r="U1031" s="108"/>
      <c r="V1031" s="108"/>
      <c r="W1031" s="108"/>
      <c r="X1031" s="108"/>
      <c r="Y1031" s="108"/>
      <c r="Z1031" s="108"/>
      <c r="AA1031" s="108"/>
    </row>
    <row r="1032" spans="4:27" s="16" customFormat="1" hidden="1" x14ac:dyDescent="0.2">
      <c r="D1032" s="17"/>
      <c r="E1032" s="17"/>
      <c r="F1032" s="18"/>
      <c r="G1032" s="18"/>
      <c r="H1032" s="18"/>
      <c r="I1032" s="17"/>
      <c r="J1032" s="17"/>
      <c r="M1032" s="108"/>
      <c r="N1032" s="190"/>
      <c r="O1032" s="190"/>
      <c r="P1032" s="191"/>
      <c r="Q1032" s="192"/>
      <c r="R1032" s="191"/>
      <c r="S1032" s="191"/>
      <c r="T1032" s="108"/>
      <c r="U1032" s="108"/>
      <c r="V1032" s="108"/>
      <c r="W1032" s="108"/>
      <c r="X1032" s="108"/>
      <c r="Y1032" s="108"/>
      <c r="Z1032" s="108"/>
      <c r="AA1032" s="108"/>
    </row>
    <row r="1033" spans="4:27" s="16" customFormat="1" hidden="1" x14ac:dyDescent="0.2">
      <c r="D1033" s="17"/>
      <c r="E1033" s="17"/>
      <c r="F1033" s="18"/>
      <c r="G1033" s="18"/>
      <c r="H1033" s="18"/>
      <c r="I1033" s="17"/>
      <c r="J1033" s="17"/>
      <c r="M1033" s="108"/>
      <c r="N1033" s="190"/>
      <c r="O1033" s="190"/>
      <c r="P1033" s="191"/>
      <c r="Q1033" s="192"/>
      <c r="R1033" s="191"/>
      <c r="S1033" s="191"/>
      <c r="T1033" s="108"/>
      <c r="U1033" s="108"/>
      <c r="V1033" s="108"/>
      <c r="W1033" s="108"/>
      <c r="X1033" s="108"/>
      <c r="Y1033" s="108"/>
      <c r="Z1033" s="108"/>
      <c r="AA1033" s="108"/>
    </row>
    <row r="1034" spans="4:27" s="16" customFormat="1" hidden="1" x14ac:dyDescent="0.2">
      <c r="D1034" s="17"/>
      <c r="E1034" s="17"/>
      <c r="F1034" s="18"/>
      <c r="G1034" s="18"/>
      <c r="H1034" s="18"/>
      <c r="I1034" s="17"/>
      <c r="J1034" s="17"/>
      <c r="M1034" s="108"/>
      <c r="N1034" s="190"/>
      <c r="O1034" s="190"/>
      <c r="P1034" s="191"/>
      <c r="Q1034" s="192"/>
      <c r="R1034" s="191"/>
      <c r="S1034" s="191"/>
      <c r="T1034" s="108"/>
      <c r="U1034" s="108"/>
      <c r="V1034" s="108"/>
      <c r="W1034" s="108"/>
      <c r="X1034" s="108"/>
      <c r="Y1034" s="108"/>
      <c r="Z1034" s="108"/>
      <c r="AA1034" s="108"/>
    </row>
    <row r="1035" spans="4:27" s="16" customFormat="1" hidden="1" x14ac:dyDescent="0.2">
      <c r="D1035" s="17"/>
      <c r="E1035" s="17"/>
      <c r="F1035" s="18"/>
      <c r="G1035" s="18"/>
      <c r="H1035" s="18"/>
      <c r="I1035" s="17"/>
      <c r="J1035" s="17"/>
      <c r="M1035" s="108"/>
      <c r="N1035" s="190"/>
      <c r="O1035" s="190"/>
      <c r="P1035" s="191"/>
      <c r="Q1035" s="192"/>
      <c r="R1035" s="191"/>
      <c r="S1035" s="191"/>
      <c r="T1035" s="108"/>
      <c r="U1035" s="108"/>
      <c r="V1035" s="108"/>
      <c r="W1035" s="108"/>
      <c r="X1035" s="108"/>
      <c r="Y1035" s="108"/>
      <c r="Z1035" s="108"/>
      <c r="AA1035" s="108"/>
    </row>
    <row r="1036" spans="4:27" s="16" customFormat="1" hidden="1" x14ac:dyDescent="0.2">
      <c r="D1036" s="17"/>
      <c r="E1036" s="17"/>
      <c r="F1036" s="18"/>
      <c r="G1036" s="18"/>
      <c r="H1036" s="18"/>
      <c r="I1036" s="17"/>
      <c r="J1036" s="17"/>
      <c r="M1036" s="108"/>
      <c r="N1036" s="190"/>
      <c r="O1036" s="190"/>
      <c r="P1036" s="191"/>
      <c r="Q1036" s="192"/>
      <c r="R1036" s="191"/>
      <c r="S1036" s="191"/>
      <c r="T1036" s="108"/>
      <c r="U1036" s="108"/>
      <c r="V1036" s="108"/>
      <c r="W1036" s="108"/>
      <c r="X1036" s="108"/>
      <c r="Y1036" s="108"/>
      <c r="Z1036" s="108"/>
      <c r="AA1036" s="108"/>
    </row>
    <row r="1037" spans="4:27" s="16" customFormat="1" hidden="1" x14ac:dyDescent="0.2">
      <c r="D1037" s="17"/>
      <c r="E1037" s="17"/>
      <c r="F1037" s="18"/>
      <c r="G1037" s="18"/>
      <c r="H1037" s="18"/>
      <c r="I1037" s="17"/>
      <c r="J1037" s="17"/>
      <c r="M1037" s="108"/>
      <c r="N1037" s="190"/>
      <c r="O1037" s="190"/>
      <c r="P1037" s="191"/>
      <c r="Q1037" s="192"/>
      <c r="R1037" s="191"/>
      <c r="S1037" s="191"/>
      <c r="T1037" s="108"/>
      <c r="U1037" s="108"/>
      <c r="V1037" s="108"/>
      <c r="W1037" s="108"/>
      <c r="X1037" s="108"/>
      <c r="Y1037" s="108"/>
      <c r="Z1037" s="108"/>
      <c r="AA1037" s="108"/>
    </row>
    <row r="1038" spans="4:27" s="16" customFormat="1" hidden="1" x14ac:dyDescent="0.2">
      <c r="D1038" s="17"/>
      <c r="E1038" s="17"/>
      <c r="F1038" s="18"/>
      <c r="G1038" s="18"/>
      <c r="H1038" s="18"/>
      <c r="I1038" s="17"/>
      <c r="J1038" s="17"/>
      <c r="M1038" s="108"/>
      <c r="N1038" s="190"/>
      <c r="O1038" s="190"/>
      <c r="P1038" s="191"/>
      <c r="Q1038" s="192"/>
      <c r="R1038" s="191"/>
      <c r="S1038" s="191"/>
      <c r="T1038" s="108"/>
      <c r="U1038" s="108"/>
      <c r="V1038" s="108"/>
      <c r="W1038" s="108"/>
      <c r="X1038" s="108"/>
      <c r="Y1038" s="108"/>
      <c r="Z1038" s="108"/>
      <c r="AA1038" s="108"/>
    </row>
    <row r="1039" spans="4:27" s="16" customFormat="1" hidden="1" x14ac:dyDescent="0.2">
      <c r="D1039" s="17"/>
      <c r="E1039" s="17"/>
      <c r="F1039" s="18"/>
      <c r="G1039" s="18"/>
      <c r="H1039" s="18"/>
      <c r="I1039" s="17"/>
      <c r="J1039" s="17"/>
      <c r="M1039" s="108"/>
      <c r="N1039" s="190"/>
      <c r="O1039" s="190"/>
      <c r="P1039" s="191"/>
      <c r="Q1039" s="192"/>
      <c r="R1039" s="191"/>
      <c r="S1039" s="191"/>
      <c r="T1039" s="108"/>
      <c r="U1039" s="108"/>
      <c r="V1039" s="108"/>
      <c r="W1039" s="108"/>
      <c r="X1039" s="108"/>
      <c r="Y1039" s="108"/>
      <c r="Z1039" s="108"/>
      <c r="AA1039" s="108"/>
    </row>
    <row r="1040" spans="4:27" s="16" customFormat="1" hidden="1" x14ac:dyDescent="0.2">
      <c r="D1040" s="17"/>
      <c r="E1040" s="17"/>
      <c r="F1040" s="18"/>
      <c r="G1040" s="18"/>
      <c r="H1040" s="18"/>
      <c r="I1040" s="17"/>
      <c r="J1040" s="17"/>
      <c r="M1040" s="108"/>
      <c r="N1040" s="190"/>
      <c r="O1040" s="190"/>
      <c r="P1040" s="191"/>
      <c r="Q1040" s="192"/>
      <c r="R1040" s="191"/>
      <c r="S1040" s="191"/>
      <c r="T1040" s="108"/>
      <c r="U1040" s="108"/>
      <c r="V1040" s="108"/>
      <c r="W1040" s="108"/>
      <c r="X1040" s="108"/>
      <c r="Y1040" s="108"/>
      <c r="Z1040" s="108"/>
      <c r="AA1040" s="108"/>
    </row>
    <row r="1041" spans="4:27" s="16" customFormat="1" hidden="1" x14ac:dyDescent="0.2">
      <c r="D1041" s="17"/>
      <c r="E1041" s="17"/>
      <c r="F1041" s="18"/>
      <c r="G1041" s="18"/>
      <c r="H1041" s="18"/>
      <c r="I1041" s="17"/>
      <c r="J1041" s="17"/>
      <c r="M1041" s="108"/>
      <c r="N1041" s="190"/>
      <c r="O1041" s="190"/>
      <c r="P1041" s="191"/>
      <c r="Q1041" s="192"/>
      <c r="R1041" s="191"/>
      <c r="S1041" s="191"/>
      <c r="T1041" s="108"/>
      <c r="U1041" s="108"/>
      <c r="V1041" s="108"/>
      <c r="W1041" s="108"/>
      <c r="X1041" s="108"/>
      <c r="Y1041" s="108"/>
      <c r="Z1041" s="108"/>
      <c r="AA1041" s="108"/>
    </row>
    <row r="1042" spans="4:27" s="16" customFormat="1" hidden="1" x14ac:dyDescent="0.2">
      <c r="D1042" s="17"/>
      <c r="E1042" s="17"/>
      <c r="F1042" s="18"/>
      <c r="G1042" s="18"/>
      <c r="H1042" s="18"/>
      <c r="I1042" s="17"/>
      <c r="J1042" s="17"/>
      <c r="M1042" s="108"/>
      <c r="N1042" s="190"/>
      <c r="O1042" s="190"/>
      <c r="P1042" s="191"/>
      <c r="Q1042" s="192"/>
      <c r="R1042" s="191"/>
      <c r="S1042" s="191"/>
      <c r="T1042" s="108"/>
      <c r="U1042" s="108"/>
      <c r="V1042" s="108"/>
      <c r="W1042" s="108"/>
      <c r="X1042" s="108"/>
      <c r="Y1042" s="108"/>
      <c r="Z1042" s="108"/>
      <c r="AA1042" s="108"/>
    </row>
    <row r="1043" spans="4:27" s="16" customFormat="1" hidden="1" x14ac:dyDescent="0.2">
      <c r="D1043" s="17"/>
      <c r="E1043" s="17"/>
      <c r="F1043" s="18"/>
      <c r="G1043" s="18"/>
      <c r="H1043" s="18"/>
      <c r="I1043" s="17"/>
      <c r="J1043" s="17"/>
      <c r="M1043" s="108"/>
      <c r="N1043" s="190"/>
      <c r="O1043" s="190"/>
      <c r="P1043" s="191"/>
      <c r="Q1043" s="192"/>
      <c r="R1043" s="191"/>
      <c r="S1043" s="191"/>
      <c r="T1043" s="108"/>
      <c r="U1043" s="108"/>
      <c r="V1043" s="108"/>
      <c r="W1043" s="108"/>
      <c r="X1043" s="108"/>
      <c r="Y1043" s="108"/>
      <c r="Z1043" s="108"/>
      <c r="AA1043" s="108"/>
    </row>
  </sheetData>
  <sheetProtection algorithmName="SHA-512" hashValue="E7A54nX17GQBgXSCy3QHT5SuD9qhcVdJjOwb9haRTGKwV2YzB9F1UcxM9j8HFW7PTZNn53x9Xt3bNsbPQYvtFQ==" saltValue="HdOJp077mYLmPmhhPYAJbQ==" spinCount="100000" sheet="1" objects="1" scenarios="1"/>
  <dataConsolidate/>
  <mergeCells count="22">
    <mergeCell ref="B67:L67"/>
    <mergeCell ref="B92:L92"/>
    <mergeCell ref="B94:L94"/>
    <mergeCell ref="B93:C93"/>
    <mergeCell ref="D45:I45"/>
    <mergeCell ref="B82:L82"/>
    <mergeCell ref="B84:L84"/>
    <mergeCell ref="B88:L88"/>
    <mergeCell ref="B90:L90"/>
    <mergeCell ref="D69:I69"/>
    <mergeCell ref="B3:L3"/>
    <mergeCell ref="B44:L44"/>
    <mergeCell ref="B63:L63"/>
    <mergeCell ref="B23:J23"/>
    <mergeCell ref="K23:L23"/>
    <mergeCell ref="B4:J4"/>
    <mergeCell ref="K4:L4"/>
    <mergeCell ref="K24:L43"/>
    <mergeCell ref="D32:I32"/>
    <mergeCell ref="D26:I26"/>
    <mergeCell ref="D54:I54"/>
    <mergeCell ref="K5:L22"/>
  </mergeCells>
  <conditionalFormatting sqref="D8:D15">
    <cfRule type="expression" dxfId="103" priority="321">
      <formula>E8&lt;&gt;""</formula>
    </cfRule>
    <cfRule type="expression" dxfId="102" priority="322">
      <formula>E8=""</formula>
    </cfRule>
  </conditionalFormatting>
  <conditionalFormatting sqref="D55 D91 D81 D83 D24:D25 D46:D53 D77:D79">
    <cfRule type="expression" dxfId="101" priority="319">
      <formula>$Q24="y"</formula>
    </cfRule>
    <cfRule type="expression" dxfId="100" priority="320">
      <formula>$Q24="n"</formula>
    </cfRule>
  </conditionalFormatting>
  <conditionalFormatting sqref="D80">
    <cfRule type="expression" dxfId="99" priority="309">
      <formula>$Q80="y"</formula>
    </cfRule>
    <cfRule type="expression" dxfId="98" priority="310">
      <formula>$Q80="n"</formula>
    </cfRule>
  </conditionalFormatting>
  <conditionalFormatting sqref="D85:D87">
    <cfRule type="expression" dxfId="97" priority="307">
      <formula>$Q85="y"</formula>
    </cfRule>
    <cfRule type="expression" dxfId="96" priority="308">
      <formula>$Q85="n"</formula>
    </cfRule>
  </conditionalFormatting>
  <conditionalFormatting sqref="D93">
    <cfRule type="expression" dxfId="95" priority="295">
      <formula>$Q93="y"</formula>
    </cfRule>
    <cfRule type="expression" dxfId="94" priority="296">
      <formula>$Q93="n"</formula>
    </cfRule>
  </conditionalFormatting>
  <conditionalFormatting sqref="D68">
    <cfRule type="expression" dxfId="93" priority="313">
      <formula>$Q68="y"</formula>
    </cfRule>
    <cfRule type="expression" dxfId="92" priority="314">
      <formula>$Q68="n"</formula>
    </cfRule>
  </conditionalFormatting>
  <conditionalFormatting sqref="H79 H46:H47 H89 H87">
    <cfRule type="expression" dxfId="91" priority="272">
      <formula>$H46&lt;&gt;""</formula>
    </cfRule>
    <cfRule type="expression" dxfId="90" priority="274">
      <formula>OR($G46="File",$G46="URL")</formula>
    </cfRule>
  </conditionalFormatting>
  <conditionalFormatting sqref="G46:G47 G89 G87">
    <cfRule type="expression" dxfId="89" priority="253" stopIfTrue="1">
      <formula>AND(E46="Yes",G46="None selected")</formula>
    </cfRule>
  </conditionalFormatting>
  <conditionalFormatting sqref="L2">
    <cfRule type="cellIs" dxfId="88" priority="334" operator="equal">
      <formula>0</formula>
    </cfRule>
    <cfRule type="expression" dxfId="87" priority="356">
      <formula>NOT(L2=0)</formula>
    </cfRule>
  </conditionalFormatting>
  <conditionalFormatting sqref="H71">
    <cfRule type="expression" dxfId="86" priority="233">
      <formula>$H71&lt;&gt;""</formula>
    </cfRule>
    <cfRule type="expression" dxfId="85" priority="234">
      <formula>OR($G71="File",$G71="URL")</formula>
    </cfRule>
  </conditionalFormatting>
  <conditionalFormatting sqref="G71">
    <cfRule type="expression" dxfId="84" priority="232" stopIfTrue="1">
      <formula>AND(E71="Yes",G71="None selected")</formula>
    </cfRule>
  </conditionalFormatting>
  <conditionalFormatting sqref="D38:D43">
    <cfRule type="expression" dxfId="83" priority="207">
      <formula>$Q38="y"</formula>
    </cfRule>
    <cfRule type="expression" dxfId="82" priority="208">
      <formula>$Q38="n"</formula>
    </cfRule>
  </conditionalFormatting>
  <conditionalFormatting sqref="D64:D66">
    <cfRule type="expression" dxfId="81" priority="205">
      <formula>$Q64="y"</formula>
    </cfRule>
    <cfRule type="expression" dxfId="80" priority="206">
      <formula>$Q64="n"</formula>
    </cfRule>
  </conditionalFormatting>
  <conditionalFormatting sqref="D16:D20">
    <cfRule type="expression" dxfId="79" priority="11">
      <formula>$Q16="y"</formula>
    </cfRule>
    <cfRule type="expression" dxfId="78" priority="162">
      <formula>$Q16="n"</formula>
    </cfRule>
  </conditionalFormatting>
  <conditionalFormatting sqref="D21:D22">
    <cfRule type="expression" dxfId="77" priority="158">
      <formula>E21&lt;&gt;""</formula>
    </cfRule>
    <cfRule type="expression" dxfId="76" priority="159">
      <formula>E21=""</formula>
    </cfRule>
  </conditionalFormatting>
  <conditionalFormatting sqref="D62">
    <cfRule type="expression" dxfId="75" priority="141">
      <formula>$Q62="y"</formula>
    </cfRule>
    <cfRule type="expression" dxfId="74" priority="142">
      <formula>$Q62="n"</formula>
    </cfRule>
  </conditionalFormatting>
  <conditionalFormatting sqref="G81">
    <cfRule type="expression" dxfId="73" priority="56" stopIfTrue="1">
      <formula>AND(E81="Yes",G81="None selected")</formula>
    </cfRule>
  </conditionalFormatting>
  <conditionalFormatting sqref="H81">
    <cfRule type="expression" dxfId="72" priority="57">
      <formula>$H81&lt;&gt;""</formula>
    </cfRule>
    <cfRule type="expression" dxfId="71" priority="58">
      <formula>OR($G81="File",$G81="URL")</formula>
    </cfRule>
  </conditionalFormatting>
  <conditionalFormatting sqref="D56:D61">
    <cfRule type="expression" dxfId="70" priority="143">
      <formula>$Q56="y"</formula>
    </cfRule>
    <cfRule type="expression" dxfId="69" priority="144">
      <formula>$Q56="n"</formula>
    </cfRule>
  </conditionalFormatting>
  <conditionalFormatting sqref="H48:H53">
    <cfRule type="expression" dxfId="68" priority="110">
      <formula>$H48&lt;&gt;""</formula>
    </cfRule>
    <cfRule type="expression" dxfId="67" priority="111">
      <formula>OR($G48="File",$G48="URL")</formula>
    </cfRule>
  </conditionalFormatting>
  <conditionalFormatting sqref="G48:G53">
    <cfRule type="expression" dxfId="66" priority="109" stopIfTrue="1">
      <formula>AND(E48="Yes",G48="None selected")</formula>
    </cfRule>
  </conditionalFormatting>
  <conditionalFormatting sqref="H55:H62">
    <cfRule type="expression" dxfId="65" priority="107">
      <formula>$H55&lt;&gt;""</formula>
    </cfRule>
    <cfRule type="expression" dxfId="64" priority="108">
      <formula>OR($G55="File",$G55="URL")</formula>
    </cfRule>
  </conditionalFormatting>
  <conditionalFormatting sqref="G55:G62">
    <cfRule type="expression" dxfId="63" priority="106" stopIfTrue="1">
      <formula>AND(E55="Yes",G55="None selected")</formula>
    </cfRule>
  </conditionalFormatting>
  <conditionalFormatting sqref="H64:H66">
    <cfRule type="expression" dxfId="62" priority="93">
      <formula>$H64&lt;&gt;""</formula>
    </cfRule>
    <cfRule type="expression" dxfId="61" priority="94">
      <formula>OR($G64="File",$G64="URL")</formula>
    </cfRule>
  </conditionalFormatting>
  <conditionalFormatting sqref="G64:G66">
    <cfRule type="expression" dxfId="60" priority="92" stopIfTrue="1">
      <formula>AND(E64="Yes",G64="None selected")</formula>
    </cfRule>
  </conditionalFormatting>
  <conditionalFormatting sqref="H68">
    <cfRule type="expression" dxfId="59" priority="90">
      <formula>$H68&lt;&gt;""</formula>
    </cfRule>
    <cfRule type="expression" dxfId="58" priority="91">
      <formula>OR($G68="File",$G68="URL")</formula>
    </cfRule>
  </conditionalFormatting>
  <conditionalFormatting sqref="G68">
    <cfRule type="expression" dxfId="57" priority="89" stopIfTrue="1">
      <formula>AND(E68="Yes",G68="None selected")</formula>
    </cfRule>
  </conditionalFormatting>
  <conditionalFormatting sqref="H70">
    <cfRule type="expression" dxfId="56" priority="87">
      <formula>$H70&lt;&gt;""</formula>
    </cfRule>
    <cfRule type="expression" dxfId="55" priority="88">
      <formula>OR($G70="File",$G70="URL")</formula>
    </cfRule>
  </conditionalFormatting>
  <conditionalFormatting sqref="G70">
    <cfRule type="expression" dxfId="54" priority="86" stopIfTrue="1">
      <formula>AND(E70="Yes",G70="None selected")</formula>
    </cfRule>
  </conditionalFormatting>
  <conditionalFormatting sqref="H72">
    <cfRule type="expression" dxfId="53" priority="84">
      <formula>$H72&lt;&gt;""</formula>
    </cfRule>
    <cfRule type="expression" dxfId="52" priority="85">
      <formula>OR($G72="File",$G72="URL")</formula>
    </cfRule>
  </conditionalFormatting>
  <conditionalFormatting sqref="G72">
    <cfRule type="expression" dxfId="51" priority="83" stopIfTrue="1">
      <formula>AND(E72="Yes",G72="None selected")</formula>
    </cfRule>
  </conditionalFormatting>
  <conditionalFormatting sqref="H73">
    <cfRule type="expression" dxfId="50" priority="81">
      <formula>$H73&lt;&gt;""</formula>
    </cfRule>
    <cfRule type="expression" dxfId="49" priority="82">
      <formula>OR($G73="File",$G73="URL")</formula>
    </cfRule>
  </conditionalFormatting>
  <conditionalFormatting sqref="G73">
    <cfRule type="expression" dxfId="48" priority="80" stopIfTrue="1">
      <formula>AND(E73="Yes",G73="None selected")</formula>
    </cfRule>
  </conditionalFormatting>
  <conditionalFormatting sqref="H74">
    <cfRule type="expression" dxfId="47" priority="78">
      <formula>$H74&lt;&gt;""</formula>
    </cfRule>
    <cfRule type="expression" dxfId="46" priority="79">
      <formula>OR($G74="File",$G74="URL")</formula>
    </cfRule>
  </conditionalFormatting>
  <conditionalFormatting sqref="G74">
    <cfRule type="expression" dxfId="45" priority="77" stopIfTrue="1">
      <formula>AND(E74="Yes",G74="None selected")</formula>
    </cfRule>
  </conditionalFormatting>
  <conditionalFormatting sqref="H75">
    <cfRule type="expression" dxfId="44" priority="75">
      <formula>$H75&lt;&gt;""</formula>
    </cfRule>
    <cfRule type="expression" dxfId="43" priority="76">
      <formula>OR($G75="File",$G75="URL")</formula>
    </cfRule>
  </conditionalFormatting>
  <conditionalFormatting sqref="G75">
    <cfRule type="expression" dxfId="42" priority="74" stopIfTrue="1">
      <formula>AND(E75="Yes",G75="None selected")</formula>
    </cfRule>
  </conditionalFormatting>
  <conditionalFormatting sqref="H76">
    <cfRule type="expression" dxfId="41" priority="72">
      <formula>$H76&lt;&gt;""</formula>
    </cfRule>
    <cfRule type="expression" dxfId="40" priority="73">
      <formula>OR($G76="File",$G76="URL")</formula>
    </cfRule>
  </conditionalFormatting>
  <conditionalFormatting sqref="G76">
    <cfRule type="expression" dxfId="39" priority="71" stopIfTrue="1">
      <formula>AND(E76="Yes",G76="None selected")</formula>
    </cfRule>
  </conditionalFormatting>
  <conditionalFormatting sqref="H77">
    <cfRule type="expression" dxfId="38" priority="69">
      <formula>$H77&lt;&gt;""</formula>
    </cfRule>
    <cfRule type="expression" dxfId="37" priority="70">
      <formula>OR($G77="File",$G77="URL")</formula>
    </cfRule>
  </conditionalFormatting>
  <conditionalFormatting sqref="G77">
    <cfRule type="expression" dxfId="36" priority="68" stopIfTrue="1">
      <formula>AND(E77="Yes",G77="None selected")</formula>
    </cfRule>
  </conditionalFormatting>
  <conditionalFormatting sqref="H78">
    <cfRule type="expression" dxfId="35" priority="66">
      <formula>$H78&lt;&gt;""</formula>
    </cfRule>
    <cfRule type="expression" dxfId="34" priority="67">
      <formula>OR($G78="File",$G78="URL")</formula>
    </cfRule>
  </conditionalFormatting>
  <conditionalFormatting sqref="G78">
    <cfRule type="expression" dxfId="33" priority="65" stopIfTrue="1">
      <formula>AND(E78="Yes",G78="None selected")</formula>
    </cfRule>
  </conditionalFormatting>
  <conditionalFormatting sqref="H80">
    <cfRule type="expression" dxfId="32" priority="63">
      <formula>$H80&lt;&gt;""</formula>
    </cfRule>
    <cfRule type="expression" dxfId="31" priority="64">
      <formula>OR($G80="File",$G80="URL")</formula>
    </cfRule>
  </conditionalFormatting>
  <conditionalFormatting sqref="G80">
    <cfRule type="expression" dxfId="30" priority="62" stopIfTrue="1">
      <formula>AND(E80="Yes",G80="None selected")</formula>
    </cfRule>
  </conditionalFormatting>
  <conditionalFormatting sqref="G79">
    <cfRule type="expression" dxfId="29" priority="59" stopIfTrue="1">
      <formula>AND(E79="Yes",G79="None selected")</formula>
    </cfRule>
  </conditionalFormatting>
  <conditionalFormatting sqref="D70">
    <cfRule type="expression" dxfId="28" priority="36">
      <formula>$Q70="y"</formula>
    </cfRule>
    <cfRule type="expression" dxfId="27" priority="37">
      <formula>$Q70="n"</formula>
    </cfRule>
  </conditionalFormatting>
  <conditionalFormatting sqref="G83">
    <cfRule type="expression" dxfId="26" priority="29" stopIfTrue="1">
      <formula>AND(E83="Yes",G83="None selected")</formula>
    </cfRule>
  </conditionalFormatting>
  <conditionalFormatting sqref="H83">
    <cfRule type="expression" dxfId="25" priority="30">
      <formula>$H83&lt;&gt;""</formula>
    </cfRule>
    <cfRule type="expression" dxfId="24" priority="31">
      <formula>OR($G83="File",$G83="URL")</formula>
    </cfRule>
  </conditionalFormatting>
  <conditionalFormatting sqref="G85">
    <cfRule type="expression" dxfId="23" priority="26" stopIfTrue="1">
      <formula>AND(E85="Yes",G85="None selected")</formula>
    </cfRule>
  </conditionalFormatting>
  <conditionalFormatting sqref="H85">
    <cfRule type="expression" dxfId="22" priority="27">
      <formula>$H85&lt;&gt;""</formula>
    </cfRule>
    <cfRule type="expression" dxfId="21" priority="28">
      <formula>OR($G85="File",$G85="URL")</formula>
    </cfRule>
  </conditionalFormatting>
  <conditionalFormatting sqref="G86">
    <cfRule type="expression" dxfId="20" priority="23" stopIfTrue="1">
      <formula>AND(E86="Yes",G86="None selected")</formula>
    </cfRule>
  </conditionalFormatting>
  <conditionalFormatting sqref="H86">
    <cfRule type="expression" dxfId="19" priority="24">
      <formula>$H86&lt;&gt;""</formula>
    </cfRule>
    <cfRule type="expression" dxfId="18" priority="25">
      <formula>OR($G86="File",$G86="URL")</formula>
    </cfRule>
  </conditionalFormatting>
  <conditionalFormatting sqref="G91">
    <cfRule type="expression" dxfId="17" priority="17" stopIfTrue="1">
      <formula>AND(E91="Yes",G91="None selected")</formula>
    </cfRule>
  </conditionalFormatting>
  <conditionalFormatting sqref="H91">
    <cfRule type="expression" dxfId="16" priority="18">
      <formula>$H91&lt;&gt;""</formula>
    </cfRule>
    <cfRule type="expression" dxfId="15" priority="19">
      <formula>OR($G91="File",$G91="URL")</formula>
    </cfRule>
  </conditionalFormatting>
  <conditionalFormatting sqref="G93">
    <cfRule type="expression" dxfId="14" priority="14" stopIfTrue="1">
      <formula>AND(E93="Yes",G93="None selected")</formula>
    </cfRule>
  </conditionalFormatting>
  <conditionalFormatting sqref="H93">
    <cfRule type="expression" dxfId="13" priority="15">
      <formula>$H93&lt;&gt;""</formula>
    </cfRule>
    <cfRule type="expression" dxfId="12" priority="16">
      <formula>OR($G93="File",$G93="URL")</formula>
    </cfRule>
  </conditionalFormatting>
  <conditionalFormatting sqref="D79">
    <cfRule type="expression" dxfId="11" priority="1310">
      <formula>$Q80="y"</formula>
    </cfRule>
    <cfRule type="expression" dxfId="10" priority="1311">
      <formula>$Q80="n"</formula>
    </cfRule>
  </conditionalFormatting>
  <conditionalFormatting sqref="D5">
    <cfRule type="expression" dxfId="9" priority="12">
      <formula>E5&lt;&gt;""</formula>
    </cfRule>
    <cfRule type="expression" dxfId="8" priority="13">
      <formula>E5=""</formula>
    </cfRule>
  </conditionalFormatting>
  <conditionalFormatting sqref="D89">
    <cfRule type="expression" dxfId="7" priority="7">
      <formula>$Q89="y"</formula>
    </cfRule>
    <cfRule type="expression" dxfId="6" priority="8">
      <formula>$Q89="n"</formula>
    </cfRule>
  </conditionalFormatting>
  <conditionalFormatting sqref="D27:D31">
    <cfRule type="expression" dxfId="5" priority="5">
      <formula>$Q27="y"</formula>
    </cfRule>
    <cfRule type="expression" dxfId="4" priority="6">
      <formula>$Q27="n"</formula>
    </cfRule>
  </conditionalFormatting>
  <conditionalFormatting sqref="D33:D37">
    <cfRule type="expression" dxfId="3" priority="3">
      <formula>$Q33="y"</formula>
    </cfRule>
    <cfRule type="expression" dxfId="2" priority="4">
      <formula>$Q33="n"</formula>
    </cfRule>
  </conditionalFormatting>
  <conditionalFormatting sqref="D72:D76">
    <cfRule type="expression" dxfId="1" priority="1">
      <formula>$Q72="y"</formula>
    </cfRule>
    <cfRule type="expression" dxfId="0" priority="2">
      <formula>$Q72="n"</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3"/>
  <sheetViews>
    <sheetView zoomScaleNormal="100" zoomScalePageLayoutView="184" workbookViewId="0">
      <pane ySplit="4" topLeftCell="A5" activePane="bottomLeft" state="frozen"/>
      <selection activeCell="B27" sqref="B27"/>
      <selection pane="bottomLeft" activeCell="B8" sqref="B8"/>
    </sheetView>
  </sheetViews>
  <sheetFormatPr baseColWidth="10" defaultColWidth="0" defaultRowHeight="14" zeroHeight="1" x14ac:dyDescent="0.15"/>
  <cols>
    <col min="1" max="1" width="3.6640625" style="27" customWidth="1"/>
    <col min="2" max="2" width="46" style="31" customWidth="1"/>
    <col min="3" max="3" width="71.6640625" style="31" customWidth="1"/>
    <col min="4" max="4" width="23.1640625" style="27" customWidth="1"/>
    <col min="5" max="8" width="15.1640625" style="27" hidden="1" customWidth="1"/>
    <col min="9" max="256" width="15.1640625" style="27" hidden="1"/>
    <col min="257" max="257" width="3.6640625" style="27" hidden="1"/>
    <col min="258" max="258" width="43.6640625" style="27" hidden="1"/>
    <col min="259" max="259" width="32.5" style="27" hidden="1"/>
    <col min="260" max="260" width="23.1640625" style="27" hidden="1"/>
    <col min="261" max="512" width="15.1640625" style="27" hidden="1"/>
    <col min="513" max="513" width="3.6640625" style="27" hidden="1"/>
    <col min="514" max="514" width="43.6640625" style="27" hidden="1"/>
    <col min="515" max="515" width="32.5" style="27" hidden="1"/>
    <col min="516" max="516" width="23.1640625" style="27" hidden="1"/>
    <col min="517" max="768" width="15.1640625" style="27" hidden="1"/>
    <col min="769" max="769" width="3.6640625" style="27" hidden="1"/>
    <col min="770" max="770" width="43.6640625" style="27" hidden="1"/>
    <col min="771" max="771" width="32.5" style="27" hidden="1"/>
    <col min="772" max="772" width="23.1640625" style="27" hidden="1"/>
    <col min="773" max="1024" width="15.1640625" style="27" hidden="1"/>
    <col min="1025" max="1025" width="3.6640625" style="27" hidden="1"/>
    <col min="1026" max="1026" width="43.6640625" style="27" hidden="1"/>
    <col min="1027" max="1027" width="32.5" style="27" hidden="1"/>
    <col min="1028" max="1028" width="23.1640625" style="27" hidden="1"/>
    <col min="1029" max="1280" width="15.1640625" style="27" hidden="1"/>
    <col min="1281" max="1281" width="3.6640625" style="27" hidden="1"/>
    <col min="1282" max="1282" width="43.6640625" style="27" hidden="1"/>
    <col min="1283" max="1283" width="32.5" style="27" hidden="1"/>
    <col min="1284" max="1284" width="23.1640625" style="27" hidden="1"/>
    <col min="1285" max="1536" width="15.1640625" style="27" hidden="1"/>
    <col min="1537" max="1537" width="3.6640625" style="27" hidden="1"/>
    <col min="1538" max="1538" width="43.6640625" style="27" hidden="1"/>
    <col min="1539" max="1539" width="32.5" style="27" hidden="1"/>
    <col min="1540" max="1540" width="23.1640625" style="27" hidden="1"/>
    <col min="1541" max="1792" width="15.1640625" style="27" hidden="1"/>
    <col min="1793" max="1793" width="3.6640625" style="27" hidden="1"/>
    <col min="1794" max="1794" width="43.6640625" style="27" hidden="1"/>
    <col min="1795" max="1795" width="32.5" style="27" hidden="1"/>
    <col min="1796" max="1796" width="23.1640625" style="27" hidden="1"/>
    <col min="1797" max="2048" width="15.1640625" style="27" hidden="1"/>
    <col min="2049" max="2049" width="3.6640625" style="27" hidden="1"/>
    <col min="2050" max="2050" width="43.6640625" style="27" hidden="1"/>
    <col min="2051" max="2051" width="32.5" style="27" hidden="1"/>
    <col min="2052" max="2052" width="23.1640625" style="27" hidden="1"/>
    <col min="2053" max="2304" width="15.1640625" style="27" hidden="1"/>
    <col min="2305" max="2305" width="3.6640625" style="27" hidden="1"/>
    <col min="2306" max="2306" width="43.6640625" style="27" hidden="1"/>
    <col min="2307" max="2307" width="32.5" style="27" hidden="1"/>
    <col min="2308" max="2308" width="23.1640625" style="27" hidden="1"/>
    <col min="2309" max="2560" width="15.1640625" style="27" hidden="1"/>
    <col min="2561" max="2561" width="3.6640625" style="27" hidden="1"/>
    <col min="2562" max="2562" width="43.6640625" style="27" hidden="1"/>
    <col min="2563" max="2563" width="32.5" style="27" hidden="1"/>
    <col min="2564" max="2564" width="23.1640625" style="27" hidden="1"/>
    <col min="2565" max="2816" width="15.1640625" style="27" hidden="1"/>
    <col min="2817" max="2817" width="3.6640625" style="27" hidden="1"/>
    <col min="2818" max="2818" width="43.6640625" style="27" hidden="1"/>
    <col min="2819" max="2819" width="32.5" style="27" hidden="1"/>
    <col min="2820" max="2820" width="23.1640625" style="27" hidden="1"/>
    <col min="2821" max="3072" width="15.1640625" style="27" hidden="1"/>
    <col min="3073" max="3073" width="3.6640625" style="27" hidden="1"/>
    <col min="3074" max="3074" width="43.6640625" style="27" hidden="1"/>
    <col min="3075" max="3075" width="32.5" style="27" hidden="1"/>
    <col min="3076" max="3076" width="23.1640625" style="27" hidden="1"/>
    <col min="3077" max="3328" width="15.1640625" style="27" hidden="1"/>
    <col min="3329" max="3329" width="3.6640625" style="27" hidden="1"/>
    <col min="3330" max="3330" width="43.6640625" style="27" hidden="1"/>
    <col min="3331" max="3331" width="32.5" style="27" hidden="1"/>
    <col min="3332" max="3332" width="23.1640625" style="27" hidden="1"/>
    <col min="3333" max="3584" width="15.1640625" style="27" hidden="1"/>
    <col min="3585" max="3585" width="3.6640625" style="27" hidden="1"/>
    <col min="3586" max="3586" width="43.6640625" style="27" hidden="1"/>
    <col min="3587" max="3587" width="32.5" style="27" hidden="1"/>
    <col min="3588" max="3588" width="23.1640625" style="27" hidden="1"/>
    <col min="3589" max="3840" width="15.1640625" style="27" hidden="1"/>
    <col min="3841" max="3841" width="3.6640625" style="27" hidden="1"/>
    <col min="3842" max="3842" width="43.6640625" style="27" hidden="1"/>
    <col min="3843" max="3843" width="32.5" style="27" hidden="1"/>
    <col min="3844" max="3844" width="23.1640625" style="27" hidden="1"/>
    <col min="3845" max="4096" width="15.1640625" style="27" hidden="1"/>
    <col min="4097" max="4097" width="3.6640625" style="27" hidden="1"/>
    <col min="4098" max="4098" width="43.6640625" style="27" hidden="1"/>
    <col min="4099" max="4099" width="32.5" style="27" hidden="1"/>
    <col min="4100" max="4100" width="23.1640625" style="27" hidden="1"/>
    <col min="4101" max="4352" width="15.1640625" style="27" hidden="1"/>
    <col min="4353" max="4353" width="3.6640625" style="27" hidden="1"/>
    <col min="4354" max="4354" width="43.6640625" style="27" hidden="1"/>
    <col min="4355" max="4355" width="32.5" style="27" hidden="1"/>
    <col min="4356" max="4356" width="23.1640625" style="27" hidden="1"/>
    <col min="4357" max="4608" width="15.1640625" style="27" hidden="1"/>
    <col min="4609" max="4609" width="3.6640625" style="27" hidden="1"/>
    <col min="4610" max="4610" width="43.6640625" style="27" hidden="1"/>
    <col min="4611" max="4611" width="32.5" style="27" hidden="1"/>
    <col min="4612" max="4612" width="23.1640625" style="27" hidden="1"/>
    <col min="4613" max="4864" width="15.1640625" style="27" hidden="1"/>
    <col min="4865" max="4865" width="3.6640625" style="27" hidden="1"/>
    <col min="4866" max="4866" width="43.6640625" style="27" hidden="1"/>
    <col min="4867" max="4867" width="32.5" style="27" hidden="1"/>
    <col min="4868" max="4868" width="23.1640625" style="27" hidden="1"/>
    <col min="4869" max="5120" width="15.1640625" style="27" hidden="1"/>
    <col min="5121" max="5121" width="3.6640625" style="27" hidden="1"/>
    <col min="5122" max="5122" width="43.6640625" style="27" hidden="1"/>
    <col min="5123" max="5123" width="32.5" style="27" hidden="1"/>
    <col min="5124" max="5124" width="23.1640625" style="27" hidden="1"/>
    <col min="5125" max="5376" width="15.1640625" style="27" hidden="1"/>
    <col min="5377" max="5377" width="3.6640625" style="27" hidden="1"/>
    <col min="5378" max="5378" width="43.6640625" style="27" hidden="1"/>
    <col min="5379" max="5379" width="32.5" style="27" hidden="1"/>
    <col min="5380" max="5380" width="23.1640625" style="27" hidden="1"/>
    <col min="5381" max="5632" width="15.1640625" style="27" hidden="1"/>
    <col min="5633" max="5633" width="3.6640625" style="27" hidden="1"/>
    <col min="5634" max="5634" width="43.6640625" style="27" hidden="1"/>
    <col min="5635" max="5635" width="32.5" style="27" hidden="1"/>
    <col min="5636" max="5636" width="23.1640625" style="27" hidden="1"/>
    <col min="5637" max="5888" width="15.1640625" style="27" hidden="1"/>
    <col min="5889" max="5889" width="3.6640625" style="27" hidden="1"/>
    <col min="5890" max="5890" width="43.6640625" style="27" hidden="1"/>
    <col min="5891" max="5891" width="32.5" style="27" hidden="1"/>
    <col min="5892" max="5892" width="23.1640625" style="27" hidden="1"/>
    <col min="5893" max="6144" width="15.1640625" style="27" hidden="1"/>
    <col min="6145" max="6145" width="3.6640625" style="27" hidden="1"/>
    <col min="6146" max="6146" width="43.6640625" style="27" hidden="1"/>
    <col min="6147" max="6147" width="32.5" style="27" hidden="1"/>
    <col min="6148" max="6148" width="23.1640625" style="27" hidden="1"/>
    <col min="6149" max="6400" width="15.1640625" style="27" hidden="1"/>
    <col min="6401" max="6401" width="3.6640625" style="27" hidden="1"/>
    <col min="6402" max="6402" width="43.6640625" style="27" hidden="1"/>
    <col min="6403" max="6403" width="32.5" style="27" hidden="1"/>
    <col min="6404" max="6404" width="23.1640625" style="27" hidden="1"/>
    <col min="6405" max="6656" width="15.1640625" style="27" hidden="1"/>
    <col min="6657" max="6657" width="3.6640625" style="27" hidden="1"/>
    <col min="6658" max="6658" width="43.6640625" style="27" hidden="1"/>
    <col min="6659" max="6659" width="32.5" style="27" hidden="1"/>
    <col min="6660" max="6660" width="23.1640625" style="27" hidden="1"/>
    <col min="6661" max="6912" width="15.1640625" style="27" hidden="1"/>
    <col min="6913" max="6913" width="3.6640625" style="27" hidden="1"/>
    <col min="6914" max="6914" width="43.6640625" style="27" hidden="1"/>
    <col min="6915" max="6915" width="32.5" style="27" hidden="1"/>
    <col min="6916" max="6916" width="23.1640625" style="27" hidden="1"/>
    <col min="6917" max="7168" width="15.1640625" style="27" hidden="1"/>
    <col min="7169" max="7169" width="3.6640625" style="27" hidden="1"/>
    <col min="7170" max="7170" width="43.6640625" style="27" hidden="1"/>
    <col min="7171" max="7171" width="32.5" style="27" hidden="1"/>
    <col min="7172" max="7172" width="23.1640625" style="27" hidden="1"/>
    <col min="7173" max="7424" width="15.1640625" style="27" hidden="1"/>
    <col min="7425" max="7425" width="3.6640625" style="27" hidden="1"/>
    <col min="7426" max="7426" width="43.6640625" style="27" hidden="1"/>
    <col min="7427" max="7427" width="32.5" style="27" hidden="1"/>
    <col min="7428" max="7428" width="23.1640625" style="27" hidden="1"/>
    <col min="7429" max="7680" width="15.1640625" style="27" hidden="1"/>
    <col min="7681" max="7681" width="3.6640625" style="27" hidden="1"/>
    <col min="7682" max="7682" width="43.6640625" style="27" hidden="1"/>
    <col min="7683" max="7683" width="32.5" style="27" hidden="1"/>
    <col min="7684" max="7684" width="23.1640625" style="27" hidden="1"/>
    <col min="7685" max="7936" width="15.1640625" style="27" hidden="1"/>
    <col min="7937" max="7937" width="3.6640625" style="27" hidden="1"/>
    <col min="7938" max="7938" width="43.6640625" style="27" hidden="1"/>
    <col min="7939" max="7939" width="32.5" style="27" hidden="1"/>
    <col min="7940" max="7940" width="23.1640625" style="27" hidden="1"/>
    <col min="7941" max="8192" width="15.1640625" style="27" hidden="1"/>
    <col min="8193" max="8193" width="3.6640625" style="27" hidden="1"/>
    <col min="8194" max="8194" width="43.6640625" style="27" hidden="1"/>
    <col min="8195" max="8195" width="32.5" style="27" hidden="1"/>
    <col min="8196" max="8196" width="23.1640625" style="27" hidden="1"/>
    <col min="8197" max="8448" width="15.1640625" style="27" hidden="1"/>
    <col min="8449" max="8449" width="3.6640625" style="27" hidden="1"/>
    <col min="8450" max="8450" width="43.6640625" style="27" hidden="1"/>
    <col min="8451" max="8451" width="32.5" style="27" hidden="1"/>
    <col min="8452" max="8452" width="23.1640625" style="27" hidden="1"/>
    <col min="8453" max="8704" width="15.1640625" style="27" hidden="1"/>
    <col min="8705" max="8705" width="3.6640625" style="27" hidden="1"/>
    <col min="8706" max="8706" width="43.6640625" style="27" hidden="1"/>
    <col min="8707" max="8707" width="32.5" style="27" hidden="1"/>
    <col min="8708" max="8708" width="23.1640625" style="27" hidden="1"/>
    <col min="8709" max="8960" width="15.1640625" style="27" hidden="1"/>
    <col min="8961" max="8961" width="3.6640625" style="27" hidden="1"/>
    <col min="8962" max="8962" width="43.6640625" style="27" hidden="1"/>
    <col min="8963" max="8963" width="32.5" style="27" hidden="1"/>
    <col min="8964" max="8964" width="23.1640625" style="27" hidden="1"/>
    <col min="8965" max="9216" width="15.1640625" style="27" hidden="1"/>
    <col min="9217" max="9217" width="3.6640625" style="27" hidden="1"/>
    <col min="9218" max="9218" width="43.6640625" style="27" hidden="1"/>
    <col min="9219" max="9219" width="32.5" style="27" hidden="1"/>
    <col min="9220" max="9220" width="23.1640625" style="27" hidden="1"/>
    <col min="9221" max="9472" width="15.1640625" style="27" hidden="1"/>
    <col min="9473" max="9473" width="3.6640625" style="27" hidden="1"/>
    <col min="9474" max="9474" width="43.6640625" style="27" hidden="1"/>
    <col min="9475" max="9475" width="32.5" style="27" hidden="1"/>
    <col min="9476" max="9476" width="23.1640625" style="27" hidden="1"/>
    <col min="9477" max="9728" width="15.1640625" style="27" hidden="1"/>
    <col min="9729" max="9729" width="3.6640625" style="27" hidden="1"/>
    <col min="9730" max="9730" width="43.6640625" style="27" hidden="1"/>
    <col min="9731" max="9731" width="32.5" style="27" hidden="1"/>
    <col min="9732" max="9732" width="23.1640625" style="27" hidden="1"/>
    <col min="9733" max="9984" width="15.1640625" style="27" hidden="1"/>
    <col min="9985" max="9985" width="3.6640625" style="27" hidden="1"/>
    <col min="9986" max="9986" width="43.6640625" style="27" hidden="1"/>
    <col min="9987" max="9987" width="32.5" style="27" hidden="1"/>
    <col min="9988" max="9988" width="23.1640625" style="27" hidden="1"/>
    <col min="9989" max="10240" width="15.1640625" style="27" hidden="1"/>
    <col min="10241" max="10241" width="3.6640625" style="27" hidden="1"/>
    <col min="10242" max="10242" width="43.6640625" style="27" hidden="1"/>
    <col min="10243" max="10243" width="32.5" style="27" hidden="1"/>
    <col min="10244" max="10244" width="23.1640625" style="27" hidden="1"/>
    <col min="10245" max="10496" width="15.1640625" style="27" hidden="1"/>
    <col min="10497" max="10497" width="3.6640625" style="27" hidden="1"/>
    <col min="10498" max="10498" width="43.6640625" style="27" hidden="1"/>
    <col min="10499" max="10499" width="32.5" style="27" hidden="1"/>
    <col min="10500" max="10500" width="23.1640625" style="27" hidden="1"/>
    <col min="10501" max="10752" width="15.1640625" style="27" hidden="1"/>
    <col min="10753" max="10753" width="3.6640625" style="27" hidden="1"/>
    <col min="10754" max="10754" width="43.6640625" style="27" hidden="1"/>
    <col min="10755" max="10755" width="32.5" style="27" hidden="1"/>
    <col min="10756" max="10756" width="23.1640625" style="27" hidden="1"/>
    <col min="10757" max="11008" width="15.1640625" style="27" hidden="1"/>
    <col min="11009" max="11009" width="3.6640625" style="27" hidden="1"/>
    <col min="11010" max="11010" width="43.6640625" style="27" hidden="1"/>
    <col min="11011" max="11011" width="32.5" style="27" hidden="1"/>
    <col min="11012" max="11012" width="23.1640625" style="27" hidden="1"/>
    <col min="11013" max="11264" width="15.1640625" style="27" hidden="1"/>
    <col min="11265" max="11265" width="3.6640625" style="27" hidden="1"/>
    <col min="11266" max="11266" width="43.6640625" style="27" hidden="1"/>
    <col min="11267" max="11267" width="32.5" style="27" hidden="1"/>
    <col min="11268" max="11268" width="23.1640625" style="27" hidden="1"/>
    <col min="11269" max="11520" width="15.1640625" style="27" hidden="1"/>
    <col min="11521" max="11521" width="3.6640625" style="27" hidden="1"/>
    <col min="11522" max="11522" width="43.6640625" style="27" hidden="1"/>
    <col min="11523" max="11523" width="32.5" style="27" hidden="1"/>
    <col min="11524" max="11524" width="23.1640625" style="27" hidden="1"/>
    <col min="11525" max="11776" width="15.1640625" style="27" hidden="1"/>
    <col min="11777" max="11777" width="3.6640625" style="27" hidden="1"/>
    <col min="11778" max="11778" width="43.6640625" style="27" hidden="1"/>
    <col min="11779" max="11779" width="32.5" style="27" hidden="1"/>
    <col min="11780" max="11780" width="23.1640625" style="27" hidden="1"/>
    <col min="11781" max="12032" width="15.1640625" style="27" hidden="1"/>
    <col min="12033" max="12033" width="3.6640625" style="27" hidden="1"/>
    <col min="12034" max="12034" width="43.6640625" style="27" hidden="1"/>
    <col min="12035" max="12035" width="32.5" style="27" hidden="1"/>
    <col min="12036" max="12036" width="23.1640625" style="27" hidden="1"/>
    <col min="12037" max="12288" width="15.1640625" style="27" hidden="1"/>
    <col min="12289" max="12289" width="3.6640625" style="27" hidden="1"/>
    <col min="12290" max="12290" width="43.6640625" style="27" hidden="1"/>
    <col min="12291" max="12291" width="32.5" style="27" hidden="1"/>
    <col min="12292" max="12292" width="23.1640625" style="27" hidden="1"/>
    <col min="12293" max="12544" width="15.1640625" style="27" hidden="1"/>
    <col min="12545" max="12545" width="3.6640625" style="27" hidden="1"/>
    <col min="12546" max="12546" width="43.6640625" style="27" hidden="1"/>
    <col min="12547" max="12547" width="32.5" style="27" hidden="1"/>
    <col min="12548" max="12548" width="23.1640625" style="27" hidden="1"/>
    <col min="12549" max="12800" width="15.1640625" style="27" hidden="1"/>
    <col min="12801" max="12801" width="3.6640625" style="27" hidden="1"/>
    <col min="12802" max="12802" width="43.6640625" style="27" hidden="1"/>
    <col min="12803" max="12803" width="32.5" style="27" hidden="1"/>
    <col min="12804" max="12804" width="23.1640625" style="27" hidden="1"/>
    <col min="12805" max="13056" width="15.1640625" style="27" hidden="1"/>
    <col min="13057" max="13057" width="3.6640625" style="27" hidden="1"/>
    <col min="13058" max="13058" width="43.6640625" style="27" hidden="1"/>
    <col min="13059" max="13059" width="32.5" style="27" hidden="1"/>
    <col min="13060" max="13060" width="23.1640625" style="27" hidden="1"/>
    <col min="13061" max="13312" width="15.1640625" style="27" hidden="1"/>
    <col min="13313" max="13313" width="3.6640625" style="27" hidden="1"/>
    <col min="13314" max="13314" width="43.6640625" style="27" hidden="1"/>
    <col min="13315" max="13315" width="32.5" style="27" hidden="1"/>
    <col min="13316" max="13316" width="23.1640625" style="27" hidden="1"/>
    <col min="13317" max="13568" width="15.1640625" style="27" hidden="1"/>
    <col min="13569" max="13569" width="3.6640625" style="27" hidden="1"/>
    <col min="13570" max="13570" width="43.6640625" style="27" hidden="1"/>
    <col min="13571" max="13571" width="32.5" style="27" hidden="1"/>
    <col min="13572" max="13572" width="23.1640625" style="27" hidden="1"/>
    <col min="13573" max="13824" width="15.1640625" style="27" hidden="1"/>
    <col min="13825" max="13825" width="3.6640625" style="27" hidden="1"/>
    <col min="13826" max="13826" width="43.6640625" style="27" hidden="1"/>
    <col min="13827" max="13827" width="32.5" style="27" hidden="1"/>
    <col min="13828" max="13828" width="23.1640625" style="27" hidden="1"/>
    <col min="13829" max="14080" width="15.1640625" style="27" hidden="1"/>
    <col min="14081" max="14081" width="3.6640625" style="27" hidden="1"/>
    <col min="14082" max="14082" width="43.6640625" style="27" hidden="1"/>
    <col min="14083" max="14083" width="32.5" style="27" hidden="1"/>
    <col min="14084" max="14084" width="23.1640625" style="27" hidden="1"/>
    <col min="14085" max="14336" width="15.1640625" style="27" hidden="1"/>
    <col min="14337" max="14337" width="3.6640625" style="27" hidden="1"/>
    <col min="14338" max="14338" width="43.6640625" style="27" hidden="1"/>
    <col min="14339" max="14339" width="32.5" style="27" hidden="1"/>
    <col min="14340" max="14340" width="23.1640625" style="27" hidden="1"/>
    <col min="14341" max="14592" width="15.1640625" style="27" hidden="1"/>
    <col min="14593" max="14593" width="3.6640625" style="27" hidden="1"/>
    <col min="14594" max="14594" width="43.6640625" style="27" hidden="1"/>
    <col min="14595" max="14595" width="32.5" style="27" hidden="1"/>
    <col min="14596" max="14596" width="23.1640625" style="27" hidden="1"/>
    <col min="14597" max="14848" width="15.1640625" style="27" hidden="1"/>
    <col min="14849" max="14849" width="3.6640625" style="27" hidden="1"/>
    <col min="14850" max="14850" width="43.6640625" style="27" hidden="1"/>
    <col min="14851" max="14851" width="32.5" style="27" hidden="1"/>
    <col min="14852" max="14852" width="23.1640625" style="27" hidden="1"/>
    <col min="14853" max="15104" width="15.1640625" style="27" hidden="1"/>
    <col min="15105" max="15105" width="3.6640625" style="27" hidden="1"/>
    <col min="15106" max="15106" width="43.6640625" style="27" hidden="1"/>
    <col min="15107" max="15107" width="32.5" style="27" hidden="1"/>
    <col min="15108" max="15108" width="23.1640625" style="27" hidden="1"/>
    <col min="15109" max="15360" width="15.1640625" style="27" hidden="1"/>
    <col min="15361" max="15361" width="3.6640625" style="27" hidden="1"/>
    <col min="15362" max="15362" width="43.6640625" style="27" hidden="1"/>
    <col min="15363" max="15363" width="32.5" style="27" hidden="1"/>
    <col min="15364" max="15364" width="23.1640625" style="27" hidden="1"/>
    <col min="15365" max="15616" width="15.1640625" style="27" hidden="1"/>
    <col min="15617" max="15617" width="3.6640625" style="27" hidden="1"/>
    <col min="15618" max="15618" width="43.6640625" style="27" hidden="1"/>
    <col min="15619" max="15619" width="32.5" style="27" hidden="1"/>
    <col min="15620" max="15620" width="23.1640625" style="27" hidden="1"/>
    <col min="15621" max="15872" width="15.1640625" style="27" hidden="1"/>
    <col min="15873" max="15873" width="3.6640625" style="27" hidden="1"/>
    <col min="15874" max="15874" width="43.6640625" style="27" hidden="1"/>
    <col min="15875" max="15875" width="32.5" style="27" hidden="1"/>
    <col min="15876" max="15876" width="23.1640625" style="27" hidden="1"/>
    <col min="15877" max="16128" width="15.1640625" style="27" hidden="1"/>
    <col min="16129" max="16129" width="3.6640625" style="27" hidden="1"/>
    <col min="16130" max="16130" width="43.6640625" style="27" hidden="1"/>
    <col min="16131" max="16131" width="32.5" style="27" hidden="1"/>
    <col min="16132" max="16132" width="23.1640625" style="27" hidden="1"/>
    <col min="16133" max="16384" width="15.1640625" style="27" hidden="1"/>
  </cols>
  <sheetData>
    <row r="1" spans="2:27" x14ac:dyDescent="0.15"/>
    <row r="2" spans="2:27" ht="28.5" customHeight="1" x14ac:dyDescent="0.2">
      <c r="B2" s="393"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94"/>
    </row>
    <row r="3" spans="2:27" ht="40.25" customHeight="1" x14ac:dyDescent="0.15">
      <c r="B3" s="399"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400"/>
    </row>
    <row r="4" spans="2:27" s="24" customFormat="1" ht="53" customHeight="1" x14ac:dyDescent="0.15">
      <c r="B4" s="71" t="str">
        <f>IF(Declaration!$I$4="English",Languages!A475,IF(Declaration!$I$4="French",Languages!B475,IF(Declaration!$I$4="Spanish",Languages!C475,IF(Declaration!$I$4="German",Languages!D475,IF(Declaration!$I$4="Chinese",Languages!E475,IF(Declaration!$I$4="Japanese",Languages!F475,IF(Declaration!$I$4="Portugese",Languages!G475)))))))</f>
        <v>Term</v>
      </c>
      <c r="C4" s="72" t="str">
        <f>IF(Declaration!$I$4="English",Languages!A542,IF(Declaration!$I$4="French",Languages!B542,IF(Declaration!$I$4="Spanish",Languages!C542,IF(Declaration!$I$4="German",Languages!D542,IF(Declaration!$I$4="Chinese",Languages!E542,IF(Declaration!$I$4="Japanese",Languages!F542,IF(Declaration!$I$4="Portugese",Languages!G542)))))))</f>
        <v>Explanation</v>
      </c>
      <c r="D4" s="27"/>
      <c r="E4" s="26"/>
      <c r="F4" s="26"/>
      <c r="G4" s="26"/>
      <c r="H4" s="26"/>
      <c r="I4" s="26"/>
      <c r="J4" s="26"/>
      <c r="K4" s="26"/>
      <c r="L4" s="26"/>
      <c r="M4" s="26"/>
      <c r="N4" s="26"/>
      <c r="O4" s="26"/>
      <c r="P4" s="26"/>
      <c r="Q4" s="26"/>
      <c r="R4" s="26"/>
      <c r="S4" s="26"/>
      <c r="T4" s="26"/>
      <c r="U4" s="26"/>
      <c r="V4" s="26"/>
      <c r="W4" s="26"/>
      <c r="X4" s="26"/>
      <c r="Y4" s="26"/>
      <c r="Z4" s="26"/>
      <c r="AA4" s="26"/>
    </row>
    <row r="5" spans="2:27" s="24" customFormat="1" ht="83.25" customHeight="1" x14ac:dyDescent="0.15">
      <c r="B5" s="30"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8" t="str">
        <f>IF(Declaration!$I$4="English",Languages!A543,IF(Declaration!$I$4="French",Languages!B543,IF(Declaration!$I$4="Spanish",Languages!C543,IF(Declaration!$I$4="German",Languages!D543,IF(Declaration!$I$4="Chinese",Languages!E543,IF(Declaration!$I$4="Japanese",Languages!F543,IF(Declaration!$I$4="Portugese",Languages!G543)))))))</f>
        <v>The Norwegian Transparency Act imposes an obligation on certain large and mid-size companies operating in Norway to exercise due diligence to ensure that there are no violations of human rights in their own business operations and in the supply chain.</v>
      </c>
      <c r="D5" s="27"/>
      <c r="E5" s="26"/>
      <c r="F5" s="26"/>
      <c r="G5" s="26"/>
      <c r="H5" s="26"/>
      <c r="I5" s="26"/>
      <c r="J5" s="26"/>
      <c r="K5" s="26"/>
      <c r="L5" s="26"/>
      <c r="M5" s="26"/>
      <c r="N5" s="26"/>
      <c r="O5" s="26"/>
      <c r="P5" s="26"/>
      <c r="Q5" s="26"/>
      <c r="R5" s="26"/>
      <c r="S5" s="26"/>
      <c r="T5" s="26"/>
      <c r="U5" s="26"/>
      <c r="V5" s="26"/>
      <c r="W5" s="26"/>
      <c r="X5" s="26"/>
      <c r="Y5" s="26"/>
      <c r="Z5" s="26"/>
      <c r="AA5" s="26"/>
    </row>
    <row r="6" spans="2:27" s="24" customFormat="1" ht="87" customHeight="1" x14ac:dyDescent="0.15">
      <c r="B6" s="30"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8" t="str">
        <f>IF(Declaration!$I$4="English",Languages!A544,IF(Declaration!$I$4="French",Languages!B544,IF(Declaration!$I$4="Spanish",Languages!C544,IF(Declaration!$I$4="German",Languages!D544,IF(Declaration!$I$4="Chinese",Languages!E544,IF(Declaration!$I$4="Japanese",Languages!F544,IF(Declaration!$I$4="Portugese",Languages!G544)))))))</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7"/>
      <c r="E6" s="26"/>
      <c r="F6" s="26"/>
      <c r="G6" s="26"/>
      <c r="H6" s="26"/>
      <c r="I6" s="26"/>
      <c r="J6" s="26"/>
      <c r="K6" s="26"/>
      <c r="L6" s="26"/>
      <c r="M6" s="26"/>
      <c r="N6" s="26"/>
      <c r="O6" s="26"/>
      <c r="P6" s="26"/>
      <c r="Q6" s="26"/>
      <c r="R6" s="26"/>
      <c r="S6" s="26"/>
      <c r="T6" s="26"/>
      <c r="U6" s="26"/>
      <c r="V6" s="26"/>
      <c r="W6" s="26"/>
      <c r="X6" s="26"/>
      <c r="Y6" s="26"/>
      <c r="Z6" s="26"/>
      <c r="AA6" s="26"/>
    </row>
    <row r="7" spans="2:27" ht="64.5" customHeight="1" x14ac:dyDescent="0.15">
      <c r="B7" s="30" t="str">
        <f>IF(Declaration!$I$4="English",Languages!A478,IF(Declaration!$I$4="French",Languages!B478,IF(Declaration!$I$4="Spanish",Languages!C478,IF(Declaration!$I$4="German",Languages!D478,IF(Declaration!$I$4="Chinese",Languages!E478,IF(Declaration!$I$4="Japanese",Languages!F478,IF(Declaration!$I$4="Portugese",Languages!G478)))))))</f>
        <v>Agent</v>
      </c>
      <c r="C7" s="28" t="str">
        <f>IF(Declaration!$I$4="English",Languages!A545,IF(Declaration!$I$4="French",Languages!B545,IF(Declaration!$I$4="Spanish",Languages!C545,IF(Declaration!$I$4="German",Languages!D545,IF(Declaration!$I$4="Chinese",Languages!E545,IF(Declaration!$I$4="Japanese",Languages!F545,IF(Declaration!$I$4="Portugese",Languages!G545)))))))</f>
        <v>An agent is defined as any individual (including a director, an officer, an employee, or an independent contractor) authorized to act on behalf of your organization.</v>
      </c>
    </row>
    <row r="8" spans="2:27" ht="120.75" customHeight="1" x14ac:dyDescent="0.15">
      <c r="B8" s="30"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8" t="str">
        <f>IF(Declaration!$I$4="English",Languages!A546,IF(Declaration!$I$4="French",Languages!B546,IF(Declaration!$I$4="Spanish",Languages!C546,IF(Declaration!$I$4="German",Languages!D546,IF(Declaration!$I$4="Chinese",Languages!E546,IF(Declaration!$I$4="Japanese",Languages!F546,IF(Declaration!$I$4="Portugese",Languages!G546)))))))</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60" x14ac:dyDescent="0.15">
      <c r="B9" s="30"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8" t="str">
        <f>IF(Declaration!$I$4="English",Languages!A547,IF(Declaration!$I$4="French",Languages!B547,IF(Declaration!$I$4="Spanish",Languages!C547,IF(Declaration!$I$4="German",Languages!D547,IF(Declaration!$I$4="Chinese",Languages!E547,IF(Declaration!$I$4="Japanese",Languages!F547,IF(Declaration!$I$4="Portugese",Languages!G547)))))))</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15">
      <c r="B10" s="30"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8" t="str">
        <f>IF(Declaration!$I$4="English",Languages!A548,IF(Declaration!$I$4="French",Languages!B548,IF(Declaration!$I$4="Spanish",Languages!C548,IF(Declaration!$I$4="German",Languages!D548,IF(Declaration!$I$4="Chinese",Languages!E548,IF(Declaration!$I$4="Japanese",Languages!F548,IF(Declaration!$I$4="Portugese",Languages!G548)))))))</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15">
      <c r="B11" s="30"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8" t="str">
        <f>IF(Declaration!$I$4="English",Languages!A549,IF(Declaration!$I$4="French",Languages!B549,IF(Declaration!$I$4="Spanish",Languages!C549,IF(Declaration!$I$4="German",Languages!D549,IF(Declaration!$I$4="Chinese",Languages!E549,IF(Declaration!$I$4="Japanese",Languages!F549,IF(Declaration!$I$4="Portugese",Languages!G549)))))))</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15">
      <c r="B12" s="30"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8" t="str">
        <f>IF(Declaration!$I$4="English",Languages!A550,IF(Declaration!$I$4="French",Languages!B550,IF(Declaration!$I$4="Spanish",Languages!C550,IF(Declaration!$I$4="German",Languages!D550,IF(Declaration!$I$4="Chinese",Languages!E550,IF(Declaration!$I$4="Japanese",Languages!F550,IF(Declaration!$I$4="Portugese",Languages!G550)))))))</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15">
      <c r="B13" s="30"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8" t="str">
        <f>IF(Declaration!$I$4="English",Languages!A551,IF(Declaration!$I$4="French",Languages!B551,IF(Declaration!$I$4="Spanish",Languages!C551,IF(Declaration!$I$4="German",Languages!D551,IF(Declaration!$I$4="Chinese",Languages!E551,IF(Declaration!$I$4="Japanese",Languages!F551,IF(Declaration!$I$4="Portugese",Languages!G551)))))))</f>
        <v>The Canada Customs Tariff Act prohibits all products made by forced labor from entering Canada, with some exceptions. Please follow this link for more detailed information. https://www.cbsa-asfc.gc.ca/publications/cn-ad/cn20-23-eng.html.</v>
      </c>
    </row>
    <row r="14" spans="2:27" ht="271.5" customHeight="1" x14ac:dyDescent="0.15">
      <c r="B14" s="30" t="str">
        <f>IF(Declaration!$I$4="English",Languages!A485,IF(Declaration!$I$4="French",Languages!B485,IF(Declaration!$I$4="Spanish",Languages!C485,IF(Declaration!$I$4="German",Languages!D485,IF(Declaration!$I$4="Chinese",Languages!E485,IF(Declaration!$I$4="Japanese",Languages!F485,IF(Declaration!$I$4="Portugese",Languages!G485)))))))</f>
        <v>Child labor</v>
      </c>
      <c r="C14" s="28" t="str">
        <f>IF(Declaration!$I$4="English",Languages!A552,IF(Declaration!$I$4="French",Languages!B552,IF(Declaration!$I$4="Spanish",Languages!C552,IF(Declaration!$I$4="German",Languages!D552,IF(Declaration!$I$4="Chinese",Languages!E552,IF(Declaration!$I$4="Japanese",Languages!F552,IF(Declaration!$I$4="Portugese",Languages!G552)))))))</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5" spans="2:27" ht="39" customHeight="1" x14ac:dyDescent="0.15">
      <c r="B15" s="30" t="str">
        <f>IF(Declaration!$I$4="English",Languages!A486,IF(Declaration!$I$4="French",Languages!B486,IF(Declaration!$I$4="Spanish",Languages!C486,IF(Declaration!$I$4="German",Languages!D486,IF(Declaration!$I$4="Chinese",Languages!E486,IF(Declaration!$I$4="Japanese",Languages!F486,IF(Declaration!$I$4="Portugese",Languages!G486)))))))</f>
        <v>Commercial sex act</v>
      </c>
      <c r="C15" s="28" t="str">
        <f>IF(Declaration!$I$4="English",Languages!A553,IF(Declaration!$I$4="French",Languages!B553,IF(Declaration!$I$4="Spanish",Languages!C553,IF(Declaration!$I$4="German",Languages!D553,IF(Declaration!$I$4="Chinese",Languages!E553,IF(Declaration!$I$4="Japanese",Languages!F553,IF(Declaration!$I$4="Portugese",Languages!G553)))))))</f>
        <v>Commercial sex act is defined as any sex act on account of which anything of value is given to or received by any person.</v>
      </c>
    </row>
    <row r="16" spans="2:27" ht="118.5" customHeight="1" x14ac:dyDescent="0.15">
      <c r="B16" s="30" t="str">
        <f>IF(Declaration!$I$4="English",Languages!A487,IF(Declaration!$I$4="French",Languages!B487,IF(Declaration!$I$4="Spanish",Languages!C487,IF(Declaration!$I$4="German",Languages!D487,IF(Declaration!$I$4="Chinese",Languages!E487,IF(Declaration!$I$4="Japanese",Languages!F487,IF(Declaration!$I$4="Portugese",Languages!G487)))))))</f>
        <v>Construction</v>
      </c>
      <c r="C16" s="28" t="str">
        <f>IF(Declaration!$I$4="English",Languages!A558,IF(Declaration!$I$4="French",Languages!B558,IF(Declaration!$I$4="Spanish",Languages!C558,IF(Declaration!$I$4="German",Languages!D558,IF(Declaration!$I$4="Chinese",Languages!E558,IF(Declaration!$I$4="Japanese",Languages!F558,IF(Declaration!$I$4="Portugese",Languages!G558)))))))</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7" spans="1:7" ht="256.5" customHeight="1" x14ac:dyDescent="0.15">
      <c r="B17" s="30" t="str">
        <f>IF(Declaration!$I$4="English",Languages!A488,IF(Declaration!$I$4="French",Languages!B488,IF(Declaration!$I$4="Spanish",Languages!C488,IF(Declaration!$I$4="German",Languages!D488,IF(Declaration!$I$4="Chinese",Languages!E488,IF(Declaration!$I$4="Japanese",Languages!F488,IF(Declaration!$I$4="Portugese",Languages!G488)))))))</f>
        <v>Countering America's Adversaries Through Sanctions Act (CAATSA)</v>
      </c>
      <c r="C17" s="28" t="str">
        <f>IF(Declaration!$I$4="English",Languages!A559,IF(Declaration!$I$4="French",Languages!B559,IF(Declaration!$I$4="Spanish",Languages!C559,IF(Declaration!$I$4="German",Languages!D559,IF(Declaration!$I$4="Chinese",Languages!E559,IF(Declaration!$I$4="Japanese",Languages!F559,IF(Declaration!$I$4="Portugese",Languages!G559)))))))</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8" spans="1:7" ht="90" x14ac:dyDescent="0.15">
      <c r="B18" s="30" t="str">
        <f>IF(Declaration!$I$4="English",Languages!A489,IF(Declaration!$I$4="French",Languages!B489,IF(Declaration!$I$4="Spanish",Languages!C489,IF(Declaration!$I$4="German",Languages!D489,IF(Declaration!$I$4="Chinese",Languages!E489,IF(Declaration!$I$4="Japanese",Languages!F489,IF(Declaration!$I$4="Portugese",Languages!G489)))))))</f>
        <v>Debt bondage</v>
      </c>
      <c r="C18" s="28" t="str">
        <f>IF(Declaration!$I$4="English",Languages!A560,IF(Declaration!$I$4="French",Languages!B560,IF(Declaration!$I$4="Spanish",Languages!C560,IF(Declaration!$I$4="German",Languages!D560,IF(Declaration!$I$4="Chinese",Languages!E560,IF(Declaration!$I$4="Japanese",Languages!F560,IF(Declaration!$I$4="Portugese",Languages!G560)))))))</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v>
      </c>
    </row>
    <row r="19" spans="1:7" ht="30" x14ac:dyDescent="0.15">
      <c r="B19" s="30" t="str">
        <f>IF(Declaration!$I$4="English",Languages!A490,IF(Declaration!$I$4="French",Languages!B490,IF(Declaration!$I$4="Spanish",Languages!C490,IF(Declaration!$I$4="German",Languages!D490,IF(Declaration!$I$4="Chinese",Languages!E490,IF(Declaration!$I$4="Japanese",Languages!F490,IF(Declaration!$I$4="Portugese",Languages!G490)))))))</f>
        <v>Direct supply chain</v>
      </c>
      <c r="C19" s="28" t="str">
        <f>IF(Declaration!$I$4="English",Languages!A561,IF(Declaration!$I$4="French",Languages!B561,IF(Declaration!$I$4="Spanish",Languages!C561,IF(Declaration!$I$4="German",Languages!D561,IF(Declaration!$I$4="Chinese",Languages!E561,IF(Declaration!$I$4="Japanese",Languages!F561,IF(Declaration!$I$4="Portugese",Languages!G561)))))))</f>
        <v>Supply chain providing goods or services that end up in the product or service delivered to a customer. Includes goods for resale.</v>
      </c>
      <c r="E19" s="64"/>
      <c r="F19" s="64"/>
    </row>
    <row r="20" spans="1:7" ht="75" x14ac:dyDescent="0.15">
      <c r="B20" s="30" t="str">
        <f>IF(Declaration!$I$4="English",Languages!A491,IF(Declaration!$I$4="French",Languages!B491,IF(Declaration!$I$4="Spanish",Languages!C491,IF(Declaration!$I$4="German",Languages!D491,IF(Declaration!$I$4="Chinese",Languages!E491,IF(Declaration!$I$4="Japanese",Languages!F491,IF(Declaration!$I$4="Portugese",Languages!G491)))))))</f>
        <v>Domestic work</v>
      </c>
      <c r="C20" s="28" t="str">
        <f>IF(Declaration!$I$4="English",Languages!A562,IF(Declaration!$I$4="French",Languages!B562,IF(Declaration!$I$4="Spanish",Languages!C562,IF(Declaration!$I$4="German",Languages!D562,IF(Declaration!$I$4="Chinese",Languages!E562,IF(Declaration!$I$4="Japanese",Languages!F562,IF(Declaration!$I$4="Portugese",Languages!G562)))))))</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0" s="64"/>
      <c r="F20" s="64"/>
    </row>
    <row r="21" spans="1:7" ht="57" customHeight="1" x14ac:dyDescent="0.15">
      <c r="B21" s="30" t="str">
        <f>IF(Declaration!$I$4="English",Languages!A492,IF(Declaration!$I$4="French",Languages!B492,IF(Declaration!$I$4="Spanish",Languages!C492,IF(Declaration!$I$4="German",Languages!D492,IF(Declaration!$I$4="Chinese",Languages!E492,IF(Declaration!$I$4="Japanese",Languages!F492,IF(Declaration!$I$4="Portugese",Languages!G492)))))))</f>
        <v>Due Diligence</v>
      </c>
      <c r="C21" s="28" t="str">
        <f>IF(Declaration!$I$4="English",Languages!A563,IF(Declaration!$I$4="French",Languages!B563,IF(Declaration!$I$4="Spanish",Languages!C563,IF(Declaration!$I$4="German",Languages!D563,IF(Declaration!$I$4="Chinese",Languages!E563,IF(Declaration!$I$4="Japanese",Languages!F563,IF(Declaration!$I$4="Portugese",Languages!G563)))))))</f>
        <v>The process organizations take to identify, prevent, mitigate and account for how they address their impacts on slavery and human trafficking.</v>
      </c>
      <c r="E21" s="64"/>
      <c r="F21" s="64"/>
    </row>
    <row r="22" spans="1:7" ht="135.75" customHeight="1" x14ac:dyDescent="0.15">
      <c r="B22" s="30" t="str">
        <f>IF(Declaration!$I$4="English",Languages!A496,IF(Declaration!$I$4="French",Languages!B496,IF(Declaration!$I$4="Spanish",Languages!C496,IF(Declaration!$I$4="German",Languages!D496,IF(Declaration!$I$4="Chinese",Languages!E496,IF(Declaration!$I$4="Japanese",Languages!F496,IF(Declaration!$I$4="Portugese",Languages!G496)))))))</f>
        <v>Forced labor</v>
      </c>
      <c r="C22" s="28" t="str">
        <f>IF(Declaration!$I$4="English",Languages!A568,IF(Declaration!$I$4="French",Languages!B568,IF(Declaration!$I$4="Spanish",Languages!C568,IF(Declaration!$I$4="German",Languages!D568,IF(Declaration!$I$4="Chinese",Languages!E568,IF(Declaration!$I$4="Japanese",Languages!F568,IF(Declaration!$I$4="Portugese",Languages!G568)))))))</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2" s="64"/>
      <c r="F22" s="64"/>
    </row>
    <row r="23" spans="1:7" ht="165" x14ac:dyDescent="0.15">
      <c r="B23" s="30" t="str">
        <f>IF(Declaration!$I$4="English",Languages!A498,IF(Declaration!$I$4="French",Languages!B498,IF(Declaration!$I$4="Spanish",Languages!C498,IF(Declaration!$I$4="German",Languages!D498,IF(Declaration!$I$4="Chinese",Languages!E498,IF(Declaration!$I$4="Japanese",Languages!F498,IF(Declaration!$I$4="Portugese",Languages!G498)))))))</f>
        <v>French Loi relative au devoir de vigilance</v>
      </c>
      <c r="C23" s="28" t="str">
        <f>IF(Declaration!$I$4="English",Languages!A570,IF(Declaration!$I$4="French",Languages!B570,IF(Declaration!$I$4="Spanish",Languages!C570,IF(Declaration!$I$4="German",Languages!D570,IF(Declaration!$I$4="Chinese",Languages!E570,IF(Declaration!$I$4="Japanese",Languages!F570,IF(Declaration!$I$4="Portugese",Languages!G570)))))))</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3" s="66"/>
    </row>
    <row r="24" spans="1:7" ht="152.25" customHeight="1" x14ac:dyDescent="0.15">
      <c r="B24" s="30" t="str">
        <f>IF(Declaration!$I$4="English",Languages!A499,IF(Declaration!$I$4="French",Languages!B499,IF(Declaration!$I$4="Spanish",Languages!C499,IF(Declaration!$I$4="German",Languages!D499,IF(Declaration!$I$4="Chinese",Languages!E499,IF(Declaration!$I$4="Japanese",Languages!F499,IF(Declaration!$I$4="Portugese",Languages!G499)))))))</f>
        <v>Healthcare Services</v>
      </c>
      <c r="C24" s="28" t="str">
        <f>IF(Declaration!$I$4="English",Languages!A571,IF(Declaration!$I$4="French",Languages!B571,IF(Declaration!$I$4="Spanish",Languages!C571,IF(Declaration!$I$4="German",Languages!D571,IF(Declaration!$I$4="Chinese",Languages!E571,IF(Declaration!$I$4="Japanese",Languages!F571,IF(Declaration!$I$4="Portugese",Languages!G571)))))))</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4" s="67"/>
      <c r="F24" s="68"/>
      <c r="G24" s="65"/>
    </row>
    <row r="25" spans="1:7" ht="56.25" customHeight="1" x14ac:dyDescent="0.15">
      <c r="B25" s="30" t="str">
        <f>IF(Declaration!$I$4="English",Languages!A502,IF(Declaration!$I$4="French",Languages!B502,IF(Declaration!$I$4="Spanish",Languages!C502,IF(Declaration!$I$4="German",Languages!D502,IF(Declaration!$I$4="Chinese",Languages!E502,IF(Declaration!$I$4="Japanese",Languages!F502,IF(Declaration!$I$4="Portugese",Languages!G502)))))))</f>
        <v>Housing provided or arranged</v>
      </c>
      <c r="C25" s="28" t="str">
        <f>IF(Declaration!$I$4="English",Languages!A574,IF(Declaration!$I$4="French",Languages!B574,IF(Declaration!$I$4="Spanish",Languages!C574,IF(Declaration!$I$4="German",Languages!D574,IF(Declaration!$I$4="Chinese",Languages!E574,IF(Declaration!$I$4="Japanese",Languages!F574,IF(Declaration!$I$4="Portugese",Languages!G574)))))))</f>
        <v>Includes housing that has been provided or arranged for workers indirectly by recruiters or directly by the organization completing and submitting the STRT.</v>
      </c>
      <c r="E25" s="66"/>
    </row>
    <row r="26" spans="1:7" ht="180" customHeight="1" x14ac:dyDescent="0.2">
      <c r="B26" s="30" t="str">
        <f>IF(Declaration!$I$4="English",Languages!A503,IF(Declaration!$I$4="French",Languages!B503,IF(Declaration!$I$4="Spanish",Languages!C503,IF(Declaration!$I$4="German",Languages!D503,IF(Declaration!$I$4="Chinese",Languages!E503,IF(Declaration!$I$4="Japanese",Languages!F503,IF(Declaration!$I$4="Portugese",Languages!G503)))))))</f>
        <v>Human trafficking</v>
      </c>
      <c r="C26" s="28" t="str">
        <f>IF(Declaration!$I$4="English",Languages!A575,IF(Declaration!$I$4="French",Languages!B575,IF(Declaration!$I$4="Spanish",Languages!C575,IF(Declaration!$I$4="German",Languages!D575,IF(Declaration!$I$4="Chinese",Languages!E575,IF(Declaration!$I$4="Japanese",Languages!F575,IF(Declaration!$I$4="Portugese",Languages!G575)))))))</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6" s="70"/>
    </row>
    <row r="27" spans="1:7" ht="54" customHeight="1" x14ac:dyDescent="0.2">
      <c r="B27" s="30" t="str">
        <f>IF(Declaration!$I$4="English",Languages!A504,IF(Declaration!$I$4="French",Languages!B504,IF(Declaration!$I$4="Spanish",Languages!C504,IF(Declaration!$I$4="German",Languages!D504,IF(Declaration!$I$4="Chinese",Languages!E504,IF(Declaration!$I$4="Japanese",Languages!F504,IF(Declaration!$I$4="Portugese",Languages!G504)))))))</f>
        <v>Indirect supply chain</v>
      </c>
      <c r="C27" s="28" t="str">
        <f>IF(Declaration!$I$4="English",Languages!A576,IF(Declaration!$I$4="French",Languages!B576,IF(Declaration!$I$4="Spanish",Languages!C576,IF(Declaration!$I$4="German",Languages!D576,IF(Declaration!$I$4="Chinese",Languages!E576,IF(Declaration!$I$4="Japanese",Languages!F576,IF(Declaration!$I$4="Portugese",Languages!G576)))))))</f>
        <v xml:space="preserve">Supply chain providing goods or services that do not end up in the product or service delivered to a customer. Includes goods not for resale. </v>
      </c>
      <c r="E27" s="70"/>
    </row>
    <row r="28" spans="1:7" ht="72" customHeight="1" x14ac:dyDescent="0.2">
      <c r="B28" s="30" t="str">
        <f>IF(Declaration!$I$4="English",Languages!A505,IF(Declaration!$I$4="French",Languages!B505,IF(Declaration!$I$4="Spanish",Languages!C505,IF(Declaration!$I$4="German",Languages!D505,IF(Declaration!$I$4="Chinese",Languages!E505,IF(Declaration!$I$4="Japanese",Languages!F505,IF(Declaration!$I$4="Portugese",Languages!G505)))))))</f>
        <v>Internal accountability standards</v>
      </c>
      <c r="C28" s="28" t="str">
        <f>IF(Declaration!$I$4="English",Languages!A577,IF(Declaration!$I$4="French",Languages!B577,IF(Declaration!$I$4="Spanish",Languages!C577,IF(Declaration!$I$4="German",Languages!D577,IF(Declaration!$I$4="Chinese",Languages!E577,IF(Declaration!$I$4="Japanese",Languages!F577,IF(Declaration!$I$4="Portugese",Languages!G577)))))))</f>
        <v>Internal accountability standards can include procedures for corrective and preventative actions and confidentiality and whistleblower protections.</v>
      </c>
      <c r="E28" s="70"/>
    </row>
    <row r="29" spans="1:7" ht="167.25" customHeight="1" x14ac:dyDescent="0.2">
      <c r="B29" s="30" t="str">
        <f>IF(Declaration!$I$4="English",Languages!A506,IF(Declaration!$I$4="French",Languages!B506,IF(Declaration!$I$4="Spanish",Languages!C506,IF(Declaration!$I$4="German",Languages!D506,IF(Declaration!$I$4="Chinese",Languages!E506,IF(Declaration!$I$4="Japanese",Languages!F506,IF(Declaration!$I$4="Portugese",Languages!G506)))))))</f>
        <v>IT services and software</v>
      </c>
      <c r="C29" s="28" t="str">
        <f>IF(Declaration!$I$4="English",Languages!A578,IF(Declaration!$I$4="French",Languages!B578,IF(Declaration!$I$4="Spanish",Languages!C578,IF(Declaration!$I$4="German",Languages!D578,IF(Declaration!$I$4="Chinese",Languages!E578,IF(Declaration!$I$4="Japanese",Languages!F578,IF(Declaration!$I$4="Portugese",Languages!G578)))))))</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29" s="70"/>
    </row>
    <row r="30" spans="1:7" ht="100.5" customHeight="1" x14ac:dyDescent="0.15">
      <c r="B30" s="30" t="str">
        <f>IF(Declaration!$I$4="English",Languages!A507,IF(Declaration!$I$4="French",Languages!B507,IF(Declaration!$I$4="Spanish",Languages!C507,IF(Declaration!$I$4="German",Languages!D507,IF(Declaration!$I$4="Chinese",Languages!E507,IF(Declaration!$I$4="Japanese",Languages!F507,IF(Declaration!$I$4="Portugese",Languages!G507)))))))</f>
        <v>Labor Supply Chain</v>
      </c>
      <c r="C30" s="28" t="str">
        <f>IF(Declaration!$I$4="English",Languages!A579,IF(Declaration!$I$4="French",Languages!B579,IF(Declaration!$I$4="Spanish",Languages!C579,IF(Declaration!$I$4="German",Languages!D579,IF(Declaration!$I$4="Chinese",Languages!E579,IF(Declaration!$I$4="Japanese",Languages!F579,IF(Declaration!$I$4="Portugese",Languages!G579)))))))</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0" s="66"/>
    </row>
    <row r="31" spans="1:7" ht="99" customHeight="1" x14ac:dyDescent="0.15">
      <c r="B31" s="30" t="str">
        <f>IF(Declaration!$I$4="English",Languages!A508,IF(Declaration!$I$4="French",Languages!B508,IF(Declaration!$I$4="Spanish",Languages!C508,IF(Declaration!$I$4="German",Languages!D508,IF(Declaration!$I$4="Chinese",Languages!E508,IF(Declaration!$I$4="Japanese",Languages!F508,IF(Declaration!$I$4="Portugese",Languages!G508)))))))</f>
        <v>Lieferkettensorgfaltspflichtengesetz (German Act on Corporate Due Diligence Obligations in Supply Chains)</v>
      </c>
      <c r="C31" s="28" t="str">
        <f>IF(Declaration!$I$4="English",Languages!A580,IF(Declaration!$I$4="French",Languages!B580,IF(Declaration!$I$4="Spanish",Languages!C580,IF(Declaration!$I$4="German",Languages!D580,IF(Declaration!$I$4="Chinese",Languages!E580,IF(Declaration!$I$4="Japanese",Languages!F580,IF(Declaration!$I$4="Portugese",Languages!G580)))))))</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1" s="66"/>
    </row>
    <row r="32" spans="1:7" ht="87" customHeight="1" x14ac:dyDescent="0.15">
      <c r="A32" s="29"/>
      <c r="B32" s="30" t="str">
        <f>IF(Declaration!$I$4="English",Languages!A509,IF(Declaration!$I$4="French",Languages!B509,IF(Declaration!$I$4="Spanish",Languages!C509,IF(Declaration!$I$4="German",Languages!D509,IF(Declaration!$I$4="Chinese",Languages!E509,IF(Declaration!$I$4="Japanese",Languages!F509,IF(Declaration!$I$4="Portugese",Languages!G509)))))))</f>
        <v>Low-skilled work</v>
      </c>
      <c r="C32" s="28" t="str">
        <f>IF(Declaration!$I$4="English",Languages!A581,IF(Declaration!$I$4="French",Languages!B581,IF(Declaration!$I$4="Spanish",Languages!C581,IF(Declaration!$I$4="German",Languages!D581,IF(Declaration!$I$4="Chinese",Languages!E581,IF(Declaration!$I$4="Japanese",Languages!F581,IF(Declaration!$I$4="Portugese",Languages!G581)))))))</f>
        <v>Low-skilled work is work associated with a limited skill set or minimal economic value for the work performed. Low-skilled workers are generally not required to have more than a high school diploma, and typically earn small wages.</v>
      </c>
    </row>
    <row r="33" spans="1:5" ht="180" customHeight="1" x14ac:dyDescent="0.15">
      <c r="A33" s="189"/>
      <c r="B33" s="30" t="str">
        <f>IF(Declaration!$I$4="English",Languages!A510,IF(Declaration!$I$4="French",Languages!B510,IF(Declaration!$I$4="Spanish",Languages!C510,IF(Declaration!$I$4="German",Languages!D510,IF(Declaration!$I$4="Chinese",Languages!E510,IF(Declaration!$I$4="Japanese",Languages!F510,IF(Declaration!$I$4="Portugese",Languages!G510)))))))</f>
        <v>Maintenance and repair of motor vehicles</v>
      </c>
      <c r="C33" s="28" t="str">
        <f>IF(Declaration!$I$4="English",Languages!A582,IF(Declaration!$I$4="French",Languages!B582,IF(Declaration!$I$4="Spanish",Languages!C582,IF(Declaration!$I$4="German",Languages!D582,IF(Declaration!$I$4="Chinese",Languages!E582,IF(Declaration!$I$4="Japanese",Languages!F582,IF(Declaration!$I$4="Portugese",Languages!G582)))))))</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4" spans="1:5" ht="120" x14ac:dyDescent="0.15">
      <c r="B34" s="30" t="str">
        <f>IF(Declaration!$I$4="English",Languages!A511,IF(Declaration!$I$4="French",Languages!B511,IF(Declaration!$I$4="Spanish",Languages!C511,IF(Declaration!$I$4="German",Languages!D511,IF(Declaration!$I$4="Chinese",Languages!E511,IF(Declaration!$I$4="Japanese",Languages!F511,IF(Declaration!$I$4="Portugese",Languages!G511)))))))</f>
        <v>Manufacturing</v>
      </c>
      <c r="C34" s="28" t="str">
        <f>IF(Declaration!$I$4="English",Languages!A583,IF(Declaration!$I$4="French",Languages!B583,IF(Declaration!$I$4="Spanish",Languages!C583,IF(Declaration!$I$4="German",Languages!D583,IF(Declaration!$I$4="Chinese",Languages!E583,IF(Declaration!$I$4="Japanese",Languages!F583,IF(Declaration!$I$4="Portugese",Languages!G583)))))))</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5" spans="1:5" ht="105" x14ac:dyDescent="0.15">
      <c r="B35" s="30" t="str">
        <f>IF(Declaration!$I$4="English",Languages!A512,IF(Declaration!$I$4="French",Languages!B512,IF(Declaration!$I$4="Spanish",Languages!C512,IF(Declaration!$I$4="German",Languages!D512,IF(Declaration!$I$4="Chinese",Languages!E512,IF(Declaration!$I$4="Japanese",Languages!F512,IF(Declaration!$I$4="Portugese",Languages!G512)))))))</f>
        <v>Mining and quarrying</v>
      </c>
      <c r="C35" s="28" t="str">
        <f>IF(Declaration!$I$4="English",Languages!A584,IF(Declaration!$I$4="French",Languages!B584,IF(Declaration!$I$4="Spanish",Languages!C584,IF(Declaration!$I$4="German",Languages!D584,IF(Declaration!$I$4="Chinese",Languages!E584,IF(Declaration!$I$4="Japanese",Languages!F584,IF(Declaration!$I$4="Portugese",Languages!G584)))))))</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36" spans="1:5" ht="90" x14ac:dyDescent="0.15">
      <c r="B36" s="30" t="str">
        <f>IF(Declaration!$I$4="English",Languages!A513,IF(Declaration!$I$4="French",Languages!B513,IF(Declaration!$I$4="Spanish",Languages!C513,IF(Declaration!$I$4="German",Languages!D513,IF(Declaration!$I$4="Chinese",Languages!E513,IF(Declaration!$I$4="Japanese",Languages!F513,IF(Declaration!$I$4="Portugese",Languages!G513)))))))</f>
        <v>Modern slavery</v>
      </c>
      <c r="C36" s="28" t="str">
        <f>IF(Declaration!$I$4="English",Languages!A585,IF(Declaration!$I$4="French",Languages!B585,IF(Declaration!$I$4="Spanish",Languages!C585,IF(Declaration!$I$4="German",Languages!D585,IF(Declaration!$I$4="Chinese",Languages!E585,IF(Declaration!$I$4="Japanese",Languages!F585,IF(Declaration!$I$4="Portugese",Languages!G585)))))))</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36" s="66"/>
    </row>
    <row r="37" spans="1:5" ht="69.75" customHeight="1" x14ac:dyDescent="0.15">
      <c r="B37" s="30" t="str">
        <f>IF(Declaration!$I$4="English",Languages!A514,IF(Declaration!$I$4="French",Languages!B514,IF(Declaration!$I$4="Spanish",Languages!C514,IF(Declaration!$I$4="German",Languages!D514,IF(Declaration!$I$4="Chinese",Languages!E514,IF(Declaration!$I$4="Japanese",Languages!F514,IF(Declaration!$I$4="Portugese",Languages!G514)))))))</f>
        <v>Migrant worker</v>
      </c>
      <c r="C37" s="28" t="str">
        <f>IF(Declaration!$I$4="English",Languages!A586,IF(Declaration!$I$4="French",Languages!B586,IF(Declaration!$I$4="Spanish",Languages!C586,IF(Declaration!$I$4="German",Languages!D586,IF(Declaration!$I$4="Chinese",Languages!E586,IF(Declaration!$I$4="Japanese",Languages!F586,IF(Declaration!$I$4="Portugese",Languages!G586)))))))</f>
        <v>Migrant workers are people who leave home to find work outside of their hometown or home country. Migrant workers include both foreign and domestic (internal) migrant workers.</v>
      </c>
      <c r="E37" s="66"/>
    </row>
    <row r="38" spans="1:5" ht="53.25" customHeight="1" x14ac:dyDescent="0.15">
      <c r="B38" s="30" t="str">
        <f>IF(Declaration!$I$4="English",Languages!A515,IF(Declaration!$I$4="French",Languages!B515,IF(Declaration!$I$4="Spanish",Languages!C515,IF(Declaration!$I$4="German",Languages!D515,IF(Declaration!$I$4="Chinese",Languages!E515,IF(Declaration!$I$4="Japanese",Languages!F515,IF(Declaration!$I$4="Portugese",Languages!G515)))))))</f>
        <v>Operation</v>
      </c>
      <c r="C38" s="28" t="str">
        <f>IF(Declaration!$I$4="English",Languages!A587,IF(Declaration!$I$4="French",Languages!B587,IF(Declaration!$I$4="Spanish",Languages!C587,IF(Declaration!$I$4="German",Languages!D587,IF(Declaration!$I$4="Chinese",Languages!E587,IF(Declaration!$I$4="Japanese",Languages!F587,IF(Declaration!$I$4="Portugese",Languages!G587)))))))</f>
        <v>A location where people are employed or hired under your organization’s direction for any activity undertaken by the organization to pursue its business objectives and strategy.</v>
      </c>
      <c r="E38" s="66"/>
    </row>
    <row r="39" spans="1:5" ht="75" x14ac:dyDescent="0.15">
      <c r="B39" s="30" t="str">
        <f>IF(Declaration!$I$4="English",Languages!A516,IF(Declaration!$I$4="French",Languages!B516,IF(Declaration!$I$4="Spanish",Languages!C516,IF(Declaration!$I$4="German",Languages!D516,IF(Declaration!$I$4="Chinese",Languages!E516,IF(Declaration!$I$4="Japanese",Languages!F516,IF(Declaration!$I$4="Portugese",Languages!G516)))))))</f>
        <v>Organization</v>
      </c>
      <c r="C39" s="28" t="str">
        <f>IF(Declaration!$I$4="English",Languages!A609,IF(Declaration!$I$4="French",Languages!B609,IF(Declaration!$I$4="Spanish",Languages!C609,IF(Declaration!$I$4="German",Languages!D609,IF(Declaration!$I$4="Chinese",Languages!E609,IF(Declaration!$I$4="Japanese",Languages!F609,IF(Declaration!$I$4="Portugese",Languages!G609)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39" s="66"/>
    </row>
    <row r="40" spans="1:5" ht="37.5" customHeight="1" x14ac:dyDescent="0.15">
      <c r="B40" s="30" t="str">
        <f>IF(Declaration!$I$4="English",Languages!A517,IF(Declaration!$I$4="French",Languages!B517,IF(Declaration!$I$4="Spanish",Languages!C517,IF(Declaration!$I$4="German",Languages!D517,IF(Declaration!$I$4="Chinese",Languages!E517,IF(Declaration!$I$4="Japanese",Languages!F517,IF(Declaration!$I$4="Portugese",Languages!G517)))))))</f>
        <v>Organization address</v>
      </c>
      <c r="C40" s="28" t="str">
        <f>IF(Declaration!$I$4="English",Languages!A554,IF(Declaration!$I$4="French",Languages!B554,IF(Declaration!$I$4="Spanish",Languages!C554,IF(Declaration!$I$4="German",Languages!D554,IF(Declaration!$I$4="Chinese",Languages!E554,IF(Declaration!$I$4="Japanese",Languages!F554,IF(Declaration!$I$4="Portugese",Languages!G554)))))))</f>
        <v>The mailing address of the head office of the organization completing and submitting the STRT.</v>
      </c>
      <c r="E40" s="66"/>
    </row>
    <row r="41" spans="1:5" ht="33" customHeight="1" x14ac:dyDescent="0.15">
      <c r="B41" s="30" t="str">
        <f>IF(Declaration!$I$4="English",Languages!A518,IF(Declaration!$I$4="French",Languages!B518,IF(Declaration!$I$4="Spanish",Languages!C518,IF(Declaration!$I$4="German",Languages!D518,IF(Declaration!$I$4="Chinese",Languages!E518,IF(Declaration!$I$4="Japanese",Languages!F518,IF(Declaration!$I$4="Portugese",Languages!G518)))))))</f>
        <v>Organization name</v>
      </c>
      <c r="C41" s="28" t="str">
        <f>IF(Declaration!$I$4="English",Languages!A555,IF(Declaration!$I$4="French",Languages!B555,IF(Declaration!$I$4="Spanish",Languages!C555,IF(Declaration!$I$4="German",Languages!D555,IF(Declaration!$I$4="Chinese",Languages!E555,IF(Declaration!$I$4="Japanese",Languages!F555,IF(Declaration!$I$4="Portugese",Languages!G555)))))))</f>
        <v>The name of the organization completing and submitting the STRT. Do not use abbreviations.</v>
      </c>
      <c r="E41" s="69"/>
    </row>
    <row r="42" spans="1:5" ht="30" x14ac:dyDescent="0.2">
      <c r="B42" s="30" t="str">
        <f>IF(Declaration!$I$4="English",Languages!A519,IF(Declaration!$I$4="French",Languages!B519,IF(Declaration!$I$4="Spanish",Languages!C519,IF(Declaration!$I$4="German",Languages!D519,IF(Declaration!$I$4="Chinese",Languages!E519,IF(Declaration!$I$4="Japanese",Languages!F519,IF(Declaration!$I$4="Portugese",Languages!G519)))))))</f>
        <v>Organization unique identifier number or code</v>
      </c>
      <c r="C42" s="28" t="str">
        <f>IF(Declaration!$I$4="English",Languages!A556,IF(Declaration!$I$4="French",Languages!B556,IF(Declaration!$I$4="Spanish",Languages!C556,IF(Declaration!$I$4="German",Languages!D556,IF(Declaration!$I$4="Chinese",Languages!E556,IF(Declaration!$I$4="Japanese",Languages!F556,IF(Declaration!$I$4="Portugese",Languages!G556)))))))</f>
        <v>The DUNS number, VAT number, customer-specific identifier, or another number or code unique to the organization completing and submitting the STRT.</v>
      </c>
      <c r="E42" s="70"/>
    </row>
    <row r="43" spans="1:5" ht="60" x14ac:dyDescent="0.15">
      <c r="B43" s="30" t="str">
        <f>IF(Declaration!$I$4="English",Languages!A520,IF(Declaration!$I$4="French",Languages!B520,IF(Declaration!$I$4="Spanish",Languages!C520,IF(Declaration!$I$4="German",Languages!D520,IF(Declaration!$I$4="Chinese",Languages!E520,IF(Declaration!$I$4="Japanese",Languages!F520,IF(Declaration!$I$4="Portugese",Languages!G520)))))))</f>
        <v>Personal services</v>
      </c>
      <c r="C43" s="28" t="str">
        <f>IF(Declaration!$I$4="English",Languages!A588,IF(Declaration!$I$4="French",Languages!B588,IF(Declaration!$I$4="Spanish",Languages!C588,IF(Declaration!$I$4="German",Languages!D588,IF(Declaration!$I$4="Chinese",Languages!E588,IF(Declaration!$I$4="Japanese",Languages!F588,IF(Declaration!$I$4="Portugese",Languages!G588)))))))</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3" s="66"/>
    </row>
    <row r="44" spans="1:5" ht="99" customHeight="1" x14ac:dyDescent="0.15">
      <c r="B44" s="30" t="str">
        <f>IF(Declaration!$I$4="English",Languages!A521,IF(Declaration!$I$4="French",Languages!B521,IF(Declaration!$I$4="Spanish",Languages!C521,IF(Declaration!$I$4="German",Languages!D521,IF(Declaration!$I$4="Chinese",Languages!E521,IF(Declaration!$I$4="Japanese",Languages!F521,IF(Declaration!$I$4="Portugese",Languages!G521)))))))</f>
        <v>Policy</v>
      </c>
      <c r="C44" s="28" t="str">
        <f>IF(Declaration!$I$4="English",Languages!A589,IF(Declaration!$I$4="French",Languages!B589,IF(Declaration!$I$4="Spanish",Languages!C589,IF(Declaration!$I$4="German",Languages!D589,IF(Declaration!$I$4="Chinese",Languages!E589,IF(Declaration!$I$4="Japanese",Languages!F589,IF(Declaration!$I$4="Portugese",Languages!G589)))))))</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4" s="69"/>
    </row>
    <row r="45" spans="1:5" ht="85.5" customHeight="1" x14ac:dyDescent="0.15">
      <c r="B45" s="30" t="str">
        <f>IF(Declaration!$I$4="English",Languages!A522,IF(Declaration!$I$4="French",Languages!B522,IF(Declaration!$I$4="Spanish",Languages!C522,IF(Declaration!$I$4="German",Languages!D522,IF(Declaration!$I$4="Chinese",Languages!E522,IF(Declaration!$I$4="Japanese",Languages!F522,IF(Declaration!$I$4="Portugese",Languages!G522)))))))</f>
        <v>Recruiter</v>
      </c>
      <c r="C45" s="28" t="str">
        <f>IF(Declaration!$I$4="English",Languages!A590,IF(Declaration!$I$4="French",Languages!B590,IF(Declaration!$I$4="Spanish",Languages!C590,IF(Declaration!$I$4="German",Languages!D590,IF(Declaration!$I$4="Chinese",Languages!E590,IF(Declaration!$I$4="Japanese",Languages!F590,IF(Declaration!$I$4="Portugese",Languages!G590)))))))</f>
        <v>A recruiter refers to both private and public entities that offer labor recruitment services. Recruiters – variously referred to as labor intermediaries, middlemen, labor brokers, and recruitment agents, among other terms – recruit, hire, and/or manage workers.</v>
      </c>
      <c r="E45" s="69"/>
    </row>
    <row r="46" spans="1:5" ht="100.5" customHeight="1" x14ac:dyDescent="0.2">
      <c r="B46" s="30" t="str">
        <f>IF(Declaration!$I$4="English",Languages!A523,IF(Declaration!$I$4="French",Languages!B523,IF(Declaration!$I$4="Spanish",Languages!C523,IF(Declaration!$I$4="German",Languages!D523,IF(Declaration!$I$4="Chinese",Languages!E523,IF(Declaration!$I$4="Japanese",Languages!F523,IF(Declaration!$I$4="Portugese",Languages!G523)))))))</f>
        <v>Recruitment fees</v>
      </c>
      <c r="C46" s="28" t="str">
        <f>IF(Declaration!$I$4="English",Languages!A591,IF(Declaration!$I$4="French",Languages!B591,IF(Declaration!$I$4="Spanish",Languages!C591,IF(Declaration!$I$4="German",Languages!D591,IF(Declaration!$I$4="Chinese",Languages!E591,IF(Declaration!$I$4="Japanese",Languages!F591,IF(Declaration!$I$4="Portugese",Languages!G591)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v>
      </c>
      <c r="E46" s="70"/>
    </row>
    <row r="47" spans="1:5" ht="99" customHeight="1" x14ac:dyDescent="0.15">
      <c r="B47" s="30" t="str">
        <f>IF(Declaration!$I$4="English",Languages!A524,IF(Declaration!$I$4="French",Languages!B524,IF(Declaration!$I$4="Spanish",Languages!C524,IF(Declaration!$I$4="German",Languages!D524,IF(Declaration!$I$4="Chinese",Languages!E524,IF(Declaration!$I$4="Japanese",Languages!F524,IF(Declaration!$I$4="Portugese",Languages!G524)))))))</f>
        <v>Return transportation</v>
      </c>
      <c r="C47" s="28" t="str">
        <f>IF(Declaration!$I$4="English",Languages!A592,IF(Declaration!$I$4="French",Languages!B592,IF(Declaration!$I$4="Spanish",Languages!C592,IF(Declaration!$I$4="German",Languages!D592,IF(Declaration!$I$4="Chinese",Languages!E592,IF(Declaration!$I$4="Japanese",Languages!F592,IF(Declaration!$I$4="Portugese",Languages!G592)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47" s="66"/>
    </row>
    <row r="48" spans="1:5" ht="102" customHeight="1" x14ac:dyDescent="0.15">
      <c r="B48" s="30" t="str">
        <f>IF(Declaration!$I$4="English",Languages!A525,IF(Declaration!$I$4="French",Languages!B525,IF(Declaration!$I$4="Spanish",Languages!C525,IF(Declaration!$I$4="German",Languages!D525,IF(Declaration!$I$4="Chinese",Languages!E525,IF(Declaration!$I$4="Japanese",Languages!F525,IF(Declaration!$I$4="Portugese",Languages!G525)))))))</f>
        <v>Servitude</v>
      </c>
      <c r="C48" s="28" t="str">
        <f>IF(Declaration!$I$4="English",Languages!A593,IF(Declaration!$I$4="French",Languages!B593,IF(Declaration!$I$4="Spanish",Languages!C593,IF(Declaration!$I$4="German",Languages!D593,IF(Declaration!$I$4="Chinese",Languages!E593,IF(Declaration!$I$4="Japanese",Languages!F593,IF(Declaration!$I$4="Portugese",Languages!G593)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48" s="66"/>
    </row>
    <row r="49" spans="2:6" ht="68.25" customHeight="1" x14ac:dyDescent="0.15">
      <c r="B49" s="30" t="str">
        <f>IF(Declaration!$I$4="English",Languages!A526,IF(Declaration!$I$4="French",Languages!B526,IF(Declaration!$I$4="Spanish",Languages!C526,IF(Declaration!$I$4="German",Languages!D526,IF(Declaration!$I$4="Chinese",Languages!E526,IF(Declaration!$I$4="Japanese",Languages!F526,IF(Declaration!$I$4="Portugese",Languages!G526)))))))</f>
        <v>Slavery</v>
      </c>
      <c r="C49" s="28" t="str">
        <f>IF(Declaration!$I$4="English",Languages!A594,IF(Declaration!$I$4="French",Languages!B594,IF(Declaration!$I$4="Spanish",Languages!C594,IF(Declaration!$I$4="German",Languages!D594,IF(Declaration!$I$4="Chinese",Languages!E594,IF(Declaration!$I$4="Japanese",Languages!F594,IF(Declaration!$I$4="Portugese",Languages!G594)))))))</f>
        <v>Slavery, in accordance with the United Nations (UN) 1926 Slavery Convention, is the status or condition of a person over whom all or any of the powers attaching to the right of ownership are exercised.</v>
      </c>
      <c r="E49" s="94"/>
    </row>
    <row r="50" spans="2:6" ht="114.75" customHeight="1" x14ac:dyDescent="0.15">
      <c r="B50" s="30" t="str">
        <f>IF(Declaration!$I$4="English",Languages!A527,IF(Declaration!$I$4="French",Languages!B527,IF(Declaration!$I$4="Spanish",Languages!C527,IF(Declaration!$I$4="German",Languages!D527,IF(Declaration!$I$4="Chinese",Languages!E527,IF(Declaration!$I$4="Japanese",Languages!F527,IF(Declaration!$I$4="Portugese",Languages!G527)))))))</f>
        <v>Supplier</v>
      </c>
      <c r="C50" s="28" t="str">
        <f>IF(Declaration!$I$4="English",Languages!A595,IF(Declaration!$I$4="French",Languages!B595,IF(Declaration!$I$4="Spanish",Languages!C595,IF(Declaration!$I$4="German",Languages!D595,IF(Declaration!$I$4="Chinese",Languages!E595,IF(Declaration!$I$4="Japanese",Languages!F595,IF(Declaration!$I$4="Portugese",Languages!G595)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0" s="94"/>
    </row>
    <row r="51" spans="2:6" ht="50.25" customHeight="1" x14ac:dyDescent="0.15">
      <c r="B51" s="30" t="str">
        <f>IF(Declaration!$I$4="English",Languages!A528,IF(Declaration!$I$4="French",Languages!B528,IF(Declaration!$I$4="Spanish",Languages!C528,IF(Declaration!$I$4="German",Languages!D528,IF(Declaration!$I$4="Chinese",Languages!E528,IF(Declaration!$I$4="Japanese",Languages!F528,IF(Declaration!$I$4="Portugese",Languages!G528)))))))</f>
        <v>Supply chain</v>
      </c>
      <c r="C51" s="28" t="str">
        <f>IF(Declaration!$I$4="English",Languages!A596,IF(Declaration!$I$4="French",Languages!B596,IF(Declaration!$I$4="Spanish",Languages!C596,IF(Declaration!$I$4="German",Languages!D596,IF(Declaration!$I$4="Chinese",Languages!E596,IF(Declaration!$I$4="Japanese",Languages!F596,IF(Declaration!$I$4="Portugese",Languages!G596)))))))</f>
        <v>A supply chain is defined as a sequence of activities or parties that provides products or services to the organization completing and submitting the STRT.</v>
      </c>
      <c r="E51" s="94"/>
    </row>
    <row r="52" spans="2:6" ht="69" customHeight="1" x14ac:dyDescent="0.2">
      <c r="B52" s="30" t="str">
        <f>IF(Declaration!$I$4="English",Languages!A529,IF(Declaration!$I$4="French",Languages!B529,IF(Declaration!$I$4="Spanish",Languages!C529,IF(Declaration!$I$4="German",Languages!D529,IF(Declaration!$I$4="Chinese",Languages!E529,IF(Declaration!$I$4="Japanese",Languages!F529,IF(Declaration!$I$4="Portugese",Languages!G529)))))))</f>
        <v>Training</v>
      </c>
      <c r="C52" s="28" t="str">
        <f>IF(Declaration!$I$4="English",Languages!A597,IF(Declaration!$I$4="French",Languages!B597,IF(Declaration!$I$4="Spanish",Languages!C597,IF(Declaration!$I$4="German",Languages!D597,IF(Declaration!$I$4="Chinese",Languages!E597,IF(Declaration!$I$4="Japanese",Languages!F597,IF(Declaration!$I$4="Portugese",Languages!G597)))))))</f>
        <v>Training can be focused on helping agents better understand organization policies, how to effectively implement them and ways to avoid trafficking and forced labor risks associated with inaction.</v>
      </c>
      <c r="E52" s="70"/>
    </row>
    <row r="53" spans="2:6" ht="149.25" customHeight="1" x14ac:dyDescent="0.2">
      <c r="B53" s="30" t="str">
        <f>IF(Declaration!$I$4="English",Languages!A530,IF(Declaration!$I$4="French",Languages!B530,IF(Declaration!$I$4="Spanish",Languages!C530,IF(Declaration!$I$4="German",Languages!D530,IF(Declaration!$I$4="Chinese",Languages!E530,IF(Declaration!$I$4="Japanese",Languages!F530,IF(Declaration!$I$4="Portugese",Languages!G530)))))))</f>
        <v>Transportation</v>
      </c>
      <c r="C53" s="28" t="str">
        <f>IF(Declaration!$I$4="English",Languages!A598,IF(Declaration!$I$4="French",Languages!B598,IF(Declaration!$I$4="Spanish",Languages!C598,IF(Declaration!$I$4="German",Languages!D598,IF(Declaration!$I$4="Chinese",Languages!E598,IF(Declaration!$I$4="Japanese",Languages!F598,IF(Declaration!$I$4="Portugese",Languages!G598)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3" s="70"/>
    </row>
    <row r="54" spans="2:6" ht="270" customHeight="1" x14ac:dyDescent="0.15">
      <c r="B54" s="30" t="str">
        <f>IF(Declaration!$I$4="English",Languages!A533,IF(Declaration!$I$4="French",Languages!B533,IF(Declaration!$I$4="Spanish",Languages!C533,IF(Declaration!$I$4="German",Languages!D533,IF(Declaration!$I$4="Chinese",Languages!E533,IF(Declaration!$I$4="Japanese",Languages!F533,IF(Declaration!$I$4="Portugese",Languages!G533)))))))</f>
        <v>UK Modern Slavery Act</v>
      </c>
      <c r="C54" s="28" t="str">
        <f>IF(Declaration!$I$4="English",Languages!A601,IF(Declaration!$I$4="French",Languages!B601,IF(Declaration!$I$4="Spanish",Languages!C601,IF(Declaration!$I$4="German",Languages!D601,IF(Declaration!$I$4="Chinese",Languages!E601,IF(Declaration!$I$4="Japanese",Languages!F601,IF(Declaration!$I$4="Portugese",Languages!G601)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4" s="64"/>
      <c r="F54" s="64"/>
    </row>
    <row r="55" spans="2:6" ht="146.25" customHeight="1" x14ac:dyDescent="0.15">
      <c r="B55" s="30" t="str">
        <f>IF(Declaration!$I$4="English",Languages!A534,IF(Declaration!$I$4="French",Languages!B534,IF(Declaration!$I$4="Spanish",Languages!C534,IF(Declaration!$I$4="German",Languages!D534,IF(Declaration!$I$4="Chinese",Languages!E534,IF(Declaration!$I$4="Japanese",Languages!F534,IF(Declaration!$I$4="Portugese",Languages!G534)))))))</f>
        <v>US Tariff Act</v>
      </c>
      <c r="C55" s="28" t="str">
        <f>IF(Declaration!$I$4="English",Languages!A602,IF(Declaration!$I$4="French",Languages!B602,IF(Declaration!$I$4="Spanish",Languages!C602,IF(Declaration!$I$4="German",Languages!D602,IF(Declaration!$I$4="Chinese",Languages!E602,IF(Declaration!$I$4="Japanese",Languages!F602,IF(Declaration!$I$4="Portugese",Languages!G602)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55" s="64"/>
      <c r="F55" s="64"/>
    </row>
    <row r="56" spans="2:6" ht="51" customHeight="1" x14ac:dyDescent="0.2">
      <c r="B56" s="30" t="str">
        <f>IF(Declaration!$I$4="English",Languages!A536,IF(Declaration!$I$4="French",Languages!B536,IF(Declaration!$I$4="Spanish",Languages!C536,IF(Declaration!$I$4="German",Languages!D536,IF(Declaration!$I$4="Chinese",Languages!E536,IF(Declaration!$I$4="Japanese",Languages!F536,IF(Declaration!$I$4="Portugese",Languages!G536)))))))</f>
        <v>Vulnerability Assessment</v>
      </c>
      <c r="C56" s="28" t="str">
        <f>IF(Declaration!$I$4="English",Languages!A604,IF(Declaration!$I$4="French",Languages!B604,IF(Declaration!$I$4="Spanish",Languages!C604,IF(Declaration!$I$4="German",Languages!D604,IF(Declaration!$I$4="Chinese",Languages!E604,IF(Declaration!$I$4="Japanese",Languages!F604,IF(Declaration!$I$4="Portugese",Languages!G604)))))))</f>
        <v>A formal or documented assessment process that applies to a set of criteria to determine the vulnerability of workers to slavery and human trafficking.</v>
      </c>
      <c r="E56" s="70"/>
    </row>
    <row r="57" spans="2:6" ht="105" customHeight="1" x14ac:dyDescent="0.2">
      <c r="B57" s="30" t="str">
        <f>IF(Declaration!$I$4="English",Languages!A538,IF(Declaration!$I$4="French",Languages!B538,IF(Declaration!$I$4="Spanish",Languages!C538,IF(Declaration!$I$4="German",Languages!D538,IF(Declaration!$I$4="Chinese",Languages!E538,IF(Declaration!$I$4="Japanese",Languages!F538,IF(Declaration!$I$4="Portugese",Languages!G538)))))))</f>
        <v>Wholesale and trade</v>
      </c>
      <c r="C57" s="28" t="str">
        <f>IF(Declaration!$I$4="English",Languages!A606,IF(Declaration!$I$4="French",Languages!B606,IF(Declaration!$I$4="Spanish",Languages!C606,IF(Declaration!$I$4="German",Languages!D606,IF(Declaration!$I$4="Chinese",Languages!E606,IF(Declaration!$I$4="Japanese",Languages!F606,IF(Declaration!$I$4="Portugese",Languages!G606)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57" s="70"/>
    </row>
    <row r="58" spans="2:6" ht="54.75" customHeight="1" x14ac:dyDescent="0.2">
      <c r="B58" s="30" t="str">
        <f>IF(Declaration!$I$4="English",Languages!A539,IF(Declaration!$I$4="French",Languages!B539,IF(Declaration!$I$4="Spanish",Languages!C539,IF(Declaration!$I$4="German",Languages!D539,IF(Declaration!$I$4="Chinese",Languages!E539,IF(Declaration!$I$4="Japanese",Languages!F539,IF(Declaration!$I$4="Portugese",Languages!G539)))))))</f>
        <v>Withholding worker identity or immigration documents</v>
      </c>
      <c r="C58" s="28" t="str">
        <f>IF(Declaration!$I$4="English",Languages!A607,IF(Declaration!$I$4="French",Languages!B607,IF(Declaration!$I$4="Spanish",Languages!C607,IF(Declaration!$I$4="German",Languages!D607,IF(Declaration!$I$4="Chinese",Languages!E607,IF(Declaration!$I$4="Japanese",Languages!F607,IF(Declaration!$I$4="Portugese",Languages!G607)))))))</f>
        <v>This includes destroying, concealing, confiscating or otherwise denying access to a worker's immigration or identity documents (e.g. passports, visas, drivers' license).</v>
      </c>
      <c r="E58" s="70"/>
    </row>
    <row r="59" spans="2:6" ht="233.25" customHeight="1" x14ac:dyDescent="0.2">
      <c r="B59" s="30" t="str">
        <f>IF(Declaration!$I$4="English",Languages!A540,IF(Declaration!$I$4="French",Languages!B540,IF(Declaration!$I$4="Spanish",Languages!C540,IF(Declaration!$I$4="German",Languages!D540,IF(Declaration!$I$4="Chinese",Languages!E540,IF(Declaration!$I$4="Japanese",Languages!F540,IF(Declaration!$I$4="Portugese",Languages!G540)))))))</f>
        <v>Work agreements</v>
      </c>
      <c r="C59" s="28" t="str">
        <f>IF(Declaration!$I$4="English",Languages!A565,IF(Declaration!$I$4="French",Languages!B565,IF(Declaration!$I$4="Spanish",Languages!C565,IF(Declaration!$I$4="German",Languages!D565,IF(Declaration!$I$4="Chinese",Languages!E565,IF(Declaration!$I$4="Japanese",Languages!F565,IF(Declaration!$I$4="Portugese",Languages!G565)))))))</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59" s="70"/>
    </row>
    <row r="60" spans="2:6" ht="54.75" customHeight="1" x14ac:dyDescent="0.2">
      <c r="B60" s="30" t="str">
        <f>IF(Declaration!$I$4="English",Languages!A541,IF(Declaration!$I$4="French",Languages!B541,IF(Declaration!$I$4="Spanish",Languages!C541,IF(Declaration!$I$4="German",Languages!D541,IF(Declaration!$I$4="Chinese",Languages!E541,IF(Declaration!$I$4="Japanese",Languages!F541,IF(Declaration!$I$4="Portugese",Languages!G541)))))))</f>
        <v>Worker</v>
      </c>
      <c r="C60" s="28" t="str">
        <f>IF(Declaration!$I$4="English",Languages!A608,IF(Declaration!$I$4="French",Languages!B608,IF(Declaration!$I$4="Spanish",Languages!C608,IF(Declaration!$I$4="German",Languages!D608,IF(Declaration!$I$4="Chinese",Languages!E608,IF(Declaration!$I$4="Japanese",Languages!F608,IF(Declaration!$I$4="Portugese",Languages!G608)))))))</f>
        <v xml:space="preserve">A person who performs work, including seasonal, contract and other temporary labor. Both employees and independent contractors are considered workers. </v>
      </c>
      <c r="E60" s="70"/>
    </row>
    <row r="61" spans="2:6" ht="15" x14ac:dyDescent="0.2">
      <c r="B61" s="446" t="s">
        <v>3284</v>
      </c>
      <c r="C61" s="447"/>
      <c r="E61" s="70"/>
    </row>
    <row r="62" spans="2:6" x14ac:dyDescent="0.15">
      <c r="E62" s="66"/>
    </row>
    <row r="63" spans="2:6" x14ac:dyDescent="0.15"/>
  </sheetData>
  <sheetProtection algorithmName="SHA-512" hashValue="qdHULwabRSSLTai3lNHWjas95vj/Rya46alLZkOTZDg7LALcbDB8ooxezFOJNjBwoGIAAX1+rYe+ptF/sotbLA==" saltValue="LYlVxYYpBnDRyxMKdVK19g==" spinCount="100000" sheet="1" objects="1" scenarios="1"/>
  <mergeCells count="3">
    <mergeCell ref="B61:C61"/>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47"/>
  <sheetViews>
    <sheetView topLeftCell="A7" zoomScaleNormal="100" workbookViewId="0">
      <pane ySplit="3" topLeftCell="A34" activePane="bottomLeft" state="frozen"/>
      <selection activeCell="B27" sqref="B27"/>
      <selection pane="bottomLeft" activeCell="D52" sqref="D52"/>
    </sheetView>
  </sheetViews>
  <sheetFormatPr baseColWidth="10" defaultColWidth="8.83203125" defaultRowHeight="15" x14ac:dyDescent="0.2"/>
  <cols>
    <col min="1" max="1" width="67.5" style="259" customWidth="1"/>
    <col min="2" max="2" width="68.5" style="259" customWidth="1"/>
    <col min="3" max="3" width="66.6640625" style="259" customWidth="1"/>
    <col min="4" max="4" width="62.5" style="259" customWidth="1"/>
    <col min="5" max="5" width="59.83203125" style="259" customWidth="1"/>
    <col min="6" max="6" width="67.33203125" style="259" customWidth="1"/>
    <col min="7" max="7" width="60.33203125" style="259" customWidth="1"/>
    <col min="8" max="16384" width="8.83203125" style="259"/>
  </cols>
  <sheetData>
    <row r="1" spans="1:7" ht="16" x14ac:dyDescent="0.2">
      <c r="A1" s="259" t="s">
        <v>189</v>
      </c>
    </row>
    <row r="2" spans="1:7" ht="16" x14ac:dyDescent="0.2">
      <c r="A2" s="259" t="s">
        <v>190</v>
      </c>
    </row>
    <row r="3" spans="1:7" ht="16" x14ac:dyDescent="0.2">
      <c r="A3" s="259" t="s">
        <v>191</v>
      </c>
    </row>
    <row r="4" spans="1:7" ht="16" x14ac:dyDescent="0.2">
      <c r="A4" s="259" t="s">
        <v>192</v>
      </c>
    </row>
    <row r="5" spans="1:7" ht="16" x14ac:dyDescent="0.2">
      <c r="A5" s="259" t="s">
        <v>193</v>
      </c>
    </row>
    <row r="6" spans="1:7" ht="16" x14ac:dyDescent="0.2">
      <c r="A6" s="259" t="s">
        <v>194</v>
      </c>
    </row>
    <row r="7" spans="1:7" ht="16" x14ac:dyDescent="0.2">
      <c r="A7" s="259" t="s">
        <v>195</v>
      </c>
    </row>
    <row r="8" spans="1:7" ht="16" thickBot="1" x14ac:dyDescent="0.25"/>
    <row r="9" spans="1:7" ht="18" thickTop="1" thickBot="1" x14ac:dyDescent="0.25">
      <c r="A9" s="260" t="s">
        <v>196</v>
      </c>
      <c r="B9" s="260" t="s">
        <v>197</v>
      </c>
      <c r="C9" s="245" t="s">
        <v>198</v>
      </c>
      <c r="D9" s="260" t="s">
        <v>192</v>
      </c>
      <c r="E9" s="260" t="s">
        <v>199</v>
      </c>
      <c r="F9" s="260" t="s">
        <v>194</v>
      </c>
      <c r="G9" s="260" t="s">
        <v>4878</v>
      </c>
    </row>
    <row r="10" spans="1:7" ht="16" thickTop="1" x14ac:dyDescent="0.2">
      <c r="A10" s="261"/>
      <c r="B10" s="261"/>
      <c r="C10" s="246"/>
      <c r="D10" s="261"/>
      <c r="E10" s="261"/>
      <c r="F10" s="261"/>
      <c r="G10" s="261"/>
    </row>
    <row r="11" spans="1:7" x14ac:dyDescent="0.2">
      <c r="A11" s="449" t="s">
        <v>137</v>
      </c>
      <c r="B11" s="449"/>
      <c r="C11" s="449"/>
      <c r="D11" s="449"/>
      <c r="E11" s="449"/>
      <c r="F11" s="449"/>
      <c r="G11" s="449"/>
    </row>
    <row r="12" spans="1:7" ht="16" x14ac:dyDescent="0.2">
      <c r="A12" s="250" t="s">
        <v>137</v>
      </c>
      <c r="B12" s="250" t="s">
        <v>137</v>
      </c>
      <c r="C12" s="250" t="s">
        <v>200</v>
      </c>
      <c r="D12" s="250" t="s">
        <v>4879</v>
      </c>
      <c r="E12" s="250" t="s">
        <v>201</v>
      </c>
      <c r="F12" s="250" t="s">
        <v>202</v>
      </c>
      <c r="G12" s="250" t="s">
        <v>4880</v>
      </c>
    </row>
    <row r="13" spans="1:7" ht="32" x14ac:dyDescent="0.2">
      <c r="A13" s="250" t="s">
        <v>203</v>
      </c>
      <c r="B13" s="250" t="s">
        <v>204</v>
      </c>
      <c r="C13" s="250" t="s">
        <v>4881</v>
      </c>
      <c r="D13" s="250" t="s">
        <v>4882</v>
      </c>
      <c r="E13" s="250" t="s">
        <v>205</v>
      </c>
      <c r="F13" s="250" t="s">
        <v>206</v>
      </c>
      <c r="G13" s="250" t="s">
        <v>4883</v>
      </c>
    </row>
    <row r="14" spans="1:7" ht="144" x14ac:dyDescent="0.2">
      <c r="A14" s="253" t="s">
        <v>3015</v>
      </c>
      <c r="B14" s="253" t="s">
        <v>4277</v>
      </c>
      <c r="C14" s="253" t="s">
        <v>4278</v>
      </c>
      <c r="D14" s="253" t="s">
        <v>4279</v>
      </c>
      <c r="E14" s="253" t="s">
        <v>4280</v>
      </c>
      <c r="F14" s="253" t="s">
        <v>4281</v>
      </c>
      <c r="G14" s="253" t="s">
        <v>4282</v>
      </c>
    </row>
    <row r="15" spans="1:7" ht="16" x14ac:dyDescent="0.2">
      <c r="A15" s="250" t="s">
        <v>207</v>
      </c>
      <c r="B15" s="250" t="s">
        <v>208</v>
      </c>
      <c r="C15" s="250" t="s">
        <v>4884</v>
      </c>
      <c r="D15" s="250" t="s">
        <v>4885</v>
      </c>
      <c r="E15" s="250" t="s">
        <v>209</v>
      </c>
      <c r="F15" s="250" t="s">
        <v>210</v>
      </c>
      <c r="G15" s="250" t="s">
        <v>4886</v>
      </c>
    </row>
    <row r="16" spans="1:7" ht="32" x14ac:dyDescent="0.2">
      <c r="A16" s="250" t="s">
        <v>211</v>
      </c>
      <c r="B16" s="250" t="s">
        <v>212</v>
      </c>
      <c r="C16" s="250" t="s">
        <v>4887</v>
      </c>
      <c r="D16" s="250" t="s">
        <v>4888</v>
      </c>
      <c r="E16" s="250" t="s">
        <v>213</v>
      </c>
      <c r="F16" s="250" t="s">
        <v>214</v>
      </c>
      <c r="G16" s="250" t="s">
        <v>4889</v>
      </c>
    </row>
    <row r="17" spans="1:8" s="253" customFormat="1" ht="112" x14ac:dyDescent="0.2">
      <c r="A17" s="253" t="s">
        <v>3016</v>
      </c>
      <c r="B17" s="253" t="s">
        <v>4283</v>
      </c>
      <c r="C17" s="253" t="s">
        <v>4284</v>
      </c>
      <c r="D17" s="253" t="s">
        <v>4285</v>
      </c>
      <c r="E17" s="253" t="s">
        <v>4286</v>
      </c>
      <c r="F17" s="253" t="s">
        <v>4287</v>
      </c>
      <c r="G17" s="253" t="s">
        <v>4288</v>
      </c>
      <c r="H17" s="262"/>
    </row>
    <row r="18" spans="1:8" ht="16" x14ac:dyDescent="0.2">
      <c r="A18" s="250" t="s">
        <v>215</v>
      </c>
      <c r="B18" s="250" t="s">
        <v>216</v>
      </c>
      <c r="C18" s="250" t="s">
        <v>4890</v>
      </c>
      <c r="D18" s="250" t="s">
        <v>4891</v>
      </c>
      <c r="E18" s="250" t="s">
        <v>217</v>
      </c>
      <c r="F18" s="250" t="s">
        <v>218</v>
      </c>
      <c r="G18" s="250" t="s">
        <v>4892</v>
      </c>
    </row>
    <row r="19" spans="1:8" s="253" customFormat="1" ht="128" x14ac:dyDescent="0.2">
      <c r="A19" s="253" t="s">
        <v>1772</v>
      </c>
      <c r="B19" s="253" t="s">
        <v>1802</v>
      </c>
      <c r="C19" s="253" t="s">
        <v>4893</v>
      </c>
      <c r="D19" s="253" t="s">
        <v>1803</v>
      </c>
      <c r="E19" s="253" t="s">
        <v>1657</v>
      </c>
      <c r="F19" s="253" t="s">
        <v>1658</v>
      </c>
      <c r="G19" s="253" t="s">
        <v>1804</v>
      </c>
      <c r="H19" s="262"/>
    </row>
    <row r="20" spans="1:8" ht="16" x14ac:dyDescent="0.2">
      <c r="A20" s="263" t="s">
        <v>1688</v>
      </c>
      <c r="B20" s="247" t="s">
        <v>1805</v>
      </c>
      <c r="C20" s="264" t="s">
        <v>4894</v>
      </c>
      <c r="D20" s="265" t="s">
        <v>1806</v>
      </c>
      <c r="E20" s="247" t="s">
        <v>1807</v>
      </c>
      <c r="F20" s="264" t="s">
        <v>1808</v>
      </c>
      <c r="G20" s="264" t="s">
        <v>1809</v>
      </c>
    </row>
    <row r="21" spans="1:8" ht="409.6" x14ac:dyDescent="0.2">
      <c r="A21" s="253" t="s">
        <v>4876</v>
      </c>
      <c r="B21" s="253" t="s">
        <v>5246</v>
      </c>
      <c r="C21" s="253" t="s">
        <v>5247</v>
      </c>
      <c r="D21" s="253" t="s">
        <v>5248</v>
      </c>
      <c r="E21" s="253" t="s">
        <v>5249</v>
      </c>
      <c r="F21" s="253" t="s">
        <v>5250</v>
      </c>
      <c r="G21" s="253" t="s">
        <v>5251</v>
      </c>
    </row>
    <row r="22" spans="1:8" ht="16" x14ac:dyDescent="0.2">
      <c r="A22" s="250" t="s">
        <v>151</v>
      </c>
      <c r="B22" s="250" t="s">
        <v>219</v>
      </c>
      <c r="C22" s="250" t="s">
        <v>220</v>
      </c>
      <c r="D22" s="250" t="s">
        <v>4895</v>
      </c>
      <c r="E22" s="250" t="s">
        <v>221</v>
      </c>
      <c r="F22" s="250" t="s">
        <v>222</v>
      </c>
      <c r="G22" s="250" t="s">
        <v>4896</v>
      </c>
    </row>
    <row r="23" spans="1:8" ht="409.6" x14ac:dyDescent="0.2">
      <c r="A23" s="253" t="s">
        <v>4877</v>
      </c>
      <c r="B23" s="253" t="s">
        <v>5252</v>
      </c>
      <c r="C23" s="253" t="s">
        <v>5253</v>
      </c>
      <c r="D23" s="253" t="s">
        <v>5254</v>
      </c>
      <c r="E23" s="253" t="s">
        <v>5255</v>
      </c>
      <c r="F23" s="253" t="s">
        <v>5256</v>
      </c>
      <c r="G23" s="253" t="s">
        <v>5257</v>
      </c>
    </row>
    <row r="24" spans="1:8" ht="16" x14ac:dyDescent="0.2">
      <c r="A24" s="250" t="s">
        <v>143</v>
      </c>
      <c r="B24" s="250" t="s">
        <v>223</v>
      </c>
      <c r="C24" s="250" t="s">
        <v>224</v>
      </c>
      <c r="D24" s="250" t="s">
        <v>4897</v>
      </c>
      <c r="E24" s="250" t="s">
        <v>225</v>
      </c>
      <c r="F24" s="250" t="s">
        <v>226</v>
      </c>
      <c r="G24" s="250" t="s">
        <v>4898</v>
      </c>
    </row>
    <row r="25" spans="1:8" ht="32" x14ac:dyDescent="0.2">
      <c r="A25" s="253" t="s">
        <v>3017</v>
      </c>
      <c r="B25" s="253" t="s">
        <v>4289</v>
      </c>
      <c r="C25" s="253" t="s">
        <v>4290</v>
      </c>
      <c r="D25" s="253" t="s">
        <v>4291</v>
      </c>
      <c r="E25" s="253" t="s">
        <v>4292</v>
      </c>
      <c r="F25" s="253" t="s">
        <v>4293</v>
      </c>
      <c r="G25" s="253" t="s">
        <v>4294</v>
      </c>
    </row>
    <row r="26" spans="1:8" s="266" customFormat="1" ht="16" x14ac:dyDescent="0.2">
      <c r="A26" s="258" t="s">
        <v>2518</v>
      </c>
      <c r="B26" s="258" t="s">
        <v>2760</v>
      </c>
      <c r="C26" s="258" t="s">
        <v>2761</v>
      </c>
      <c r="D26" s="258" t="s">
        <v>2762</v>
      </c>
      <c r="E26" s="258" t="s">
        <v>2763</v>
      </c>
      <c r="F26" s="258" t="s">
        <v>2764</v>
      </c>
      <c r="G26" s="258" t="s">
        <v>2765</v>
      </c>
    </row>
    <row r="27" spans="1:8" s="266" customFormat="1" ht="32" x14ac:dyDescent="0.2">
      <c r="A27" s="258" t="s">
        <v>2519</v>
      </c>
      <c r="B27" s="258" t="s">
        <v>2766</v>
      </c>
      <c r="C27" s="258" t="s">
        <v>2767</v>
      </c>
      <c r="D27" s="258" t="s">
        <v>2768</v>
      </c>
      <c r="E27" s="258" t="s">
        <v>2769</v>
      </c>
      <c r="F27" s="258" t="s">
        <v>2770</v>
      </c>
      <c r="G27" s="258" t="s">
        <v>2771</v>
      </c>
    </row>
    <row r="28" spans="1:8" ht="16" x14ac:dyDescent="0.2">
      <c r="A28" s="250" t="s">
        <v>2335</v>
      </c>
      <c r="B28" s="250" t="s">
        <v>227</v>
      </c>
      <c r="C28" s="248" t="s">
        <v>228</v>
      </c>
      <c r="D28" s="248" t="s">
        <v>4899</v>
      </c>
      <c r="E28" s="248" t="s">
        <v>229</v>
      </c>
      <c r="F28" s="248" t="s">
        <v>230</v>
      </c>
      <c r="G28" s="248" t="s">
        <v>1810</v>
      </c>
    </row>
    <row r="29" spans="1:8" ht="32" x14ac:dyDescent="0.2">
      <c r="A29" s="253" t="s">
        <v>3018</v>
      </c>
      <c r="B29" s="253" t="s">
        <v>4770</v>
      </c>
      <c r="C29" s="253" t="s">
        <v>4771</v>
      </c>
      <c r="D29" s="253" t="s">
        <v>4772</v>
      </c>
      <c r="E29" s="253" t="s">
        <v>4773</v>
      </c>
      <c r="F29" s="253" t="s">
        <v>4774</v>
      </c>
      <c r="G29" s="253" t="s">
        <v>4775</v>
      </c>
    </row>
    <row r="30" spans="1:8" ht="16" x14ac:dyDescent="0.2">
      <c r="A30" s="253" t="s">
        <v>3019</v>
      </c>
      <c r="B30" s="253" t="s">
        <v>4295</v>
      </c>
      <c r="C30" s="253" t="s">
        <v>4296</v>
      </c>
      <c r="D30" s="253" t="s">
        <v>4297</v>
      </c>
      <c r="E30" s="253" t="s">
        <v>4298</v>
      </c>
      <c r="F30" s="253" t="s">
        <v>4299</v>
      </c>
      <c r="G30" s="253" t="s">
        <v>4300</v>
      </c>
    </row>
    <row r="31" spans="1:8" ht="48" x14ac:dyDescent="0.2">
      <c r="A31" s="253" t="s">
        <v>3020</v>
      </c>
      <c r="B31" s="253" t="s">
        <v>4301</v>
      </c>
      <c r="C31" s="253" t="s">
        <v>4302</v>
      </c>
      <c r="D31" s="253" t="s">
        <v>4303</v>
      </c>
      <c r="E31" s="253" t="s">
        <v>4304</v>
      </c>
      <c r="F31" s="253" t="s">
        <v>4305</v>
      </c>
      <c r="G31" s="253" t="s">
        <v>4306</v>
      </c>
    </row>
    <row r="32" spans="1:8" ht="16" x14ac:dyDescent="0.2">
      <c r="A32" s="250" t="s">
        <v>144</v>
      </c>
      <c r="B32" s="250" t="s">
        <v>231</v>
      </c>
      <c r="C32" s="250" t="s">
        <v>232</v>
      </c>
      <c r="D32" s="250" t="s">
        <v>4900</v>
      </c>
      <c r="E32" s="250" t="s">
        <v>233</v>
      </c>
      <c r="F32" s="250" t="s">
        <v>234</v>
      </c>
      <c r="G32" s="250" t="s">
        <v>4901</v>
      </c>
    </row>
    <row r="33" spans="1:7" ht="32" x14ac:dyDescent="0.2">
      <c r="A33" s="250" t="s">
        <v>235</v>
      </c>
      <c r="B33" s="250" t="s">
        <v>236</v>
      </c>
      <c r="C33" s="250" t="s">
        <v>237</v>
      </c>
      <c r="D33" s="250" t="s">
        <v>4902</v>
      </c>
      <c r="E33" s="250" t="s">
        <v>238</v>
      </c>
      <c r="F33" s="250" t="s">
        <v>239</v>
      </c>
      <c r="G33" s="250" t="s">
        <v>4903</v>
      </c>
    </row>
    <row r="34" spans="1:7" ht="16" x14ac:dyDescent="0.2">
      <c r="A34" s="250" t="s">
        <v>145</v>
      </c>
      <c r="B34" s="250" t="s">
        <v>240</v>
      </c>
      <c r="C34" s="250" t="s">
        <v>241</v>
      </c>
      <c r="D34" s="250" t="s">
        <v>4904</v>
      </c>
      <c r="E34" s="250" t="s">
        <v>242</v>
      </c>
      <c r="F34" s="250" t="s">
        <v>243</v>
      </c>
      <c r="G34" s="250" t="s">
        <v>4905</v>
      </c>
    </row>
    <row r="35" spans="1:7" ht="32" x14ac:dyDescent="0.2">
      <c r="A35" s="250" t="s">
        <v>244</v>
      </c>
      <c r="B35" s="250" t="s">
        <v>245</v>
      </c>
      <c r="C35" s="250" t="s">
        <v>4906</v>
      </c>
      <c r="D35" s="250" t="s">
        <v>4907</v>
      </c>
      <c r="E35" s="250" t="s">
        <v>246</v>
      </c>
      <c r="F35" s="250" t="s">
        <v>247</v>
      </c>
      <c r="G35" s="250" t="s">
        <v>4908</v>
      </c>
    </row>
    <row r="36" spans="1:7" x14ac:dyDescent="0.2">
      <c r="A36" s="450" t="s">
        <v>666</v>
      </c>
      <c r="B36" s="450"/>
      <c r="C36" s="450"/>
      <c r="D36" s="450"/>
      <c r="E36" s="450"/>
      <c r="F36" s="450"/>
      <c r="G36" s="450"/>
    </row>
    <row r="37" spans="1:7" ht="112" x14ac:dyDescent="0.2">
      <c r="A37" s="253" t="s">
        <v>3021</v>
      </c>
      <c r="B37" s="253" t="s">
        <v>4407</v>
      </c>
      <c r="C37" s="253" t="s">
        <v>4408</v>
      </c>
      <c r="D37" s="253" t="s">
        <v>4409</v>
      </c>
      <c r="E37" s="253" t="s">
        <v>4410</v>
      </c>
      <c r="F37" s="253" t="s">
        <v>4411</v>
      </c>
      <c r="G37" s="253" t="s">
        <v>4412</v>
      </c>
    </row>
    <row r="38" spans="1:7" ht="16" x14ac:dyDescent="0.2">
      <c r="A38" s="250" t="s">
        <v>1340</v>
      </c>
      <c r="B38" s="264" t="s">
        <v>1811</v>
      </c>
      <c r="C38" s="264" t="s">
        <v>1407</v>
      </c>
      <c r="D38" s="264" t="s">
        <v>1812</v>
      </c>
      <c r="E38" s="264" t="s">
        <v>1409</v>
      </c>
      <c r="F38" s="264" t="s">
        <v>1410</v>
      </c>
      <c r="G38" s="264" t="s">
        <v>1813</v>
      </c>
    </row>
    <row r="39" spans="1:7" ht="16" x14ac:dyDescent="0.2">
      <c r="A39" s="250" t="s">
        <v>248</v>
      </c>
      <c r="B39" s="250" t="s">
        <v>249</v>
      </c>
      <c r="C39" s="250" t="s">
        <v>250</v>
      </c>
      <c r="D39" s="250" t="s">
        <v>248</v>
      </c>
      <c r="E39" s="250" t="s">
        <v>251</v>
      </c>
      <c r="F39" s="250" t="s">
        <v>252</v>
      </c>
      <c r="G39" s="250" t="s">
        <v>4909</v>
      </c>
    </row>
    <row r="40" spans="1:7" ht="409.6" x14ac:dyDescent="0.2">
      <c r="A40" s="253" t="s">
        <v>4875</v>
      </c>
      <c r="B40" s="253" t="s">
        <v>5240</v>
      </c>
      <c r="C40" s="253" t="s">
        <v>5241</v>
      </c>
      <c r="D40" s="253" t="s">
        <v>5242</v>
      </c>
      <c r="E40" s="253" t="s">
        <v>5243</v>
      </c>
      <c r="F40" s="253" t="s">
        <v>5244</v>
      </c>
      <c r="G40" s="253" t="s">
        <v>5245</v>
      </c>
    </row>
    <row r="41" spans="1:7" ht="16" x14ac:dyDescent="0.2">
      <c r="A41" s="263" t="s">
        <v>1729</v>
      </c>
      <c r="B41" s="248" t="s">
        <v>1814</v>
      </c>
      <c r="C41" s="248" t="s">
        <v>1815</v>
      </c>
      <c r="D41" s="248" t="s">
        <v>1816</v>
      </c>
      <c r="E41" s="248" t="s">
        <v>253</v>
      </c>
      <c r="F41" s="248" t="s">
        <v>254</v>
      </c>
      <c r="G41" s="248" t="s">
        <v>1817</v>
      </c>
    </row>
    <row r="42" spans="1:7" ht="16" x14ac:dyDescent="0.2">
      <c r="A42" s="263" t="s">
        <v>1730</v>
      </c>
      <c r="B42" s="248" t="s">
        <v>1818</v>
      </c>
      <c r="C42" s="248" t="s">
        <v>1819</v>
      </c>
      <c r="D42" s="248" t="s">
        <v>1820</v>
      </c>
      <c r="E42" s="248" t="s">
        <v>255</v>
      </c>
      <c r="F42" s="248" t="s">
        <v>256</v>
      </c>
      <c r="G42" s="248" t="s">
        <v>1821</v>
      </c>
    </row>
    <row r="43" spans="1:7" ht="16" x14ac:dyDescent="0.2">
      <c r="A43" s="250" t="s">
        <v>1764</v>
      </c>
      <c r="B43" s="250" t="s">
        <v>1822</v>
      </c>
      <c r="C43" s="250" t="s">
        <v>1823</v>
      </c>
      <c r="D43" s="250" t="s">
        <v>1824</v>
      </c>
      <c r="E43" s="250" t="s">
        <v>257</v>
      </c>
      <c r="F43" s="248" t="s">
        <v>258</v>
      </c>
      <c r="G43" s="250" t="s">
        <v>1825</v>
      </c>
    </row>
    <row r="44" spans="1:7" ht="16" x14ac:dyDescent="0.2">
      <c r="A44" s="250" t="s">
        <v>1765</v>
      </c>
      <c r="B44" s="250" t="s">
        <v>1826</v>
      </c>
      <c r="C44" s="250" t="s">
        <v>1827</v>
      </c>
      <c r="D44" s="250" t="s">
        <v>1828</v>
      </c>
      <c r="E44" s="250" t="s">
        <v>259</v>
      </c>
      <c r="F44" s="250" t="s">
        <v>260</v>
      </c>
      <c r="G44" s="250" t="s">
        <v>4910</v>
      </c>
    </row>
    <row r="45" spans="1:7" ht="16" x14ac:dyDescent="0.2">
      <c r="A45" s="250" t="s">
        <v>261</v>
      </c>
      <c r="B45" s="250" t="s">
        <v>262</v>
      </c>
      <c r="C45" s="250" t="s">
        <v>263</v>
      </c>
      <c r="D45" s="250" t="s">
        <v>4911</v>
      </c>
      <c r="E45" s="250" t="s">
        <v>264</v>
      </c>
      <c r="F45" s="250" t="s">
        <v>265</v>
      </c>
      <c r="G45" s="250" t="s">
        <v>4912</v>
      </c>
    </row>
    <row r="46" spans="1:7" ht="16" x14ac:dyDescent="0.2">
      <c r="A46" s="250" t="s">
        <v>266</v>
      </c>
      <c r="B46" s="250" t="s">
        <v>267</v>
      </c>
      <c r="C46" s="250" t="s">
        <v>268</v>
      </c>
      <c r="D46" s="250" t="s">
        <v>4913</v>
      </c>
      <c r="E46" s="250" t="s">
        <v>269</v>
      </c>
      <c r="F46" s="250" t="s">
        <v>270</v>
      </c>
      <c r="G46" s="250" t="s">
        <v>4914</v>
      </c>
    </row>
    <row r="47" spans="1:7" ht="16" x14ac:dyDescent="0.2">
      <c r="A47" s="250" t="s">
        <v>271</v>
      </c>
      <c r="B47" s="250" t="s">
        <v>272</v>
      </c>
      <c r="C47" s="250" t="s">
        <v>273</v>
      </c>
      <c r="D47" s="250" t="s">
        <v>4915</v>
      </c>
      <c r="E47" s="250" t="s">
        <v>274</v>
      </c>
      <c r="F47" s="250" t="s">
        <v>275</v>
      </c>
      <c r="G47" s="250" t="s">
        <v>4916</v>
      </c>
    </row>
    <row r="48" spans="1:7" ht="16" x14ac:dyDescent="0.2">
      <c r="A48" s="250" t="s">
        <v>276</v>
      </c>
      <c r="B48" s="250" t="s">
        <v>277</v>
      </c>
      <c r="C48" s="250" t="s">
        <v>278</v>
      </c>
      <c r="D48" s="250" t="s">
        <v>4917</v>
      </c>
      <c r="E48" s="250" t="s">
        <v>279</v>
      </c>
      <c r="F48" s="250" t="s">
        <v>280</v>
      </c>
      <c r="G48" s="250" t="s">
        <v>4918</v>
      </c>
    </row>
    <row r="49" spans="1:7" ht="16" x14ac:dyDescent="0.2">
      <c r="A49" s="250" t="s">
        <v>281</v>
      </c>
      <c r="B49" s="250" t="s">
        <v>282</v>
      </c>
      <c r="C49" s="250" t="s">
        <v>283</v>
      </c>
      <c r="D49" s="250" t="s">
        <v>4919</v>
      </c>
      <c r="E49" s="250" t="s">
        <v>284</v>
      </c>
      <c r="F49" s="250" t="s">
        <v>285</v>
      </c>
      <c r="G49" s="250" t="s">
        <v>4920</v>
      </c>
    </row>
    <row r="50" spans="1:7" ht="16" x14ac:dyDescent="0.2">
      <c r="A50" s="250" t="s">
        <v>286</v>
      </c>
      <c r="B50" s="250" t="s">
        <v>287</v>
      </c>
      <c r="C50" s="250" t="s">
        <v>288</v>
      </c>
      <c r="D50" s="250" t="s">
        <v>4921</v>
      </c>
      <c r="E50" s="250" t="s">
        <v>289</v>
      </c>
      <c r="F50" s="250" t="s">
        <v>290</v>
      </c>
      <c r="G50" s="250" t="s">
        <v>4922</v>
      </c>
    </row>
    <row r="51" spans="1:7" ht="16" x14ac:dyDescent="0.2">
      <c r="A51" s="250" t="s">
        <v>291</v>
      </c>
      <c r="B51" s="250" t="s">
        <v>292</v>
      </c>
      <c r="C51" s="250" t="s">
        <v>293</v>
      </c>
      <c r="D51" s="250" t="s">
        <v>4923</v>
      </c>
      <c r="E51" s="250" t="s">
        <v>294</v>
      </c>
      <c r="F51" s="250" t="s">
        <v>295</v>
      </c>
      <c r="G51" s="250" t="s">
        <v>4924</v>
      </c>
    </row>
    <row r="52" spans="1:7" ht="16" x14ac:dyDescent="0.2">
      <c r="A52" s="250" t="s">
        <v>296</v>
      </c>
      <c r="B52" s="250" t="s">
        <v>297</v>
      </c>
      <c r="C52" s="250" t="s">
        <v>298</v>
      </c>
      <c r="D52" s="250" t="s">
        <v>5258</v>
      </c>
      <c r="E52" s="250" t="s">
        <v>299</v>
      </c>
      <c r="F52" s="250" t="s">
        <v>300</v>
      </c>
      <c r="G52" s="250" t="s">
        <v>4925</v>
      </c>
    </row>
    <row r="53" spans="1:7" ht="16" x14ac:dyDescent="0.2">
      <c r="A53" s="253" t="s">
        <v>3304</v>
      </c>
      <c r="B53" s="253" t="s">
        <v>4413</v>
      </c>
      <c r="C53" s="253" t="s">
        <v>4418</v>
      </c>
      <c r="D53" s="253" t="s">
        <v>4423</v>
      </c>
      <c r="E53" s="253" t="s">
        <v>4428</v>
      </c>
      <c r="F53" s="253" t="s">
        <v>4433</v>
      </c>
      <c r="G53" s="253" t="s">
        <v>4438</v>
      </c>
    </row>
    <row r="54" spans="1:7" ht="16" x14ac:dyDescent="0.2">
      <c r="A54" s="253" t="s">
        <v>3305</v>
      </c>
      <c r="B54" s="253" t="s">
        <v>4414</v>
      </c>
      <c r="C54" s="253" t="s">
        <v>4419</v>
      </c>
      <c r="D54" s="253" t="s">
        <v>4424</v>
      </c>
      <c r="E54" s="253" t="s">
        <v>4429</v>
      </c>
      <c r="F54" s="253" t="s">
        <v>4434</v>
      </c>
      <c r="G54" s="253" t="s">
        <v>4439</v>
      </c>
    </row>
    <row r="55" spans="1:7" ht="16" x14ac:dyDescent="0.2">
      <c r="A55" s="253" t="s">
        <v>3306</v>
      </c>
      <c r="B55" s="253" t="s">
        <v>4415</v>
      </c>
      <c r="C55" s="253" t="s">
        <v>4420</v>
      </c>
      <c r="D55" s="253" t="s">
        <v>4425</v>
      </c>
      <c r="E55" s="253" t="s">
        <v>4430</v>
      </c>
      <c r="F55" s="253" t="s">
        <v>4435</v>
      </c>
      <c r="G55" s="253" t="s">
        <v>4440</v>
      </c>
    </row>
    <row r="56" spans="1:7" ht="16" x14ac:dyDescent="0.2">
      <c r="A56" s="253" t="s">
        <v>3307</v>
      </c>
      <c r="B56" s="253" t="s">
        <v>4416</v>
      </c>
      <c r="C56" s="253" t="s">
        <v>4421</v>
      </c>
      <c r="D56" s="253" t="s">
        <v>4426</v>
      </c>
      <c r="E56" s="253" t="s">
        <v>4431</v>
      </c>
      <c r="F56" s="253" t="s">
        <v>4436</v>
      </c>
      <c r="G56" s="253" t="s">
        <v>4441</v>
      </c>
    </row>
    <row r="57" spans="1:7" ht="16" x14ac:dyDescent="0.2">
      <c r="A57" s="253" t="s">
        <v>3308</v>
      </c>
      <c r="B57" s="253" t="s">
        <v>4417</v>
      </c>
      <c r="C57" s="253" t="s">
        <v>4422</v>
      </c>
      <c r="D57" s="253" t="s">
        <v>4427</v>
      </c>
      <c r="E57" s="253" t="s">
        <v>4432</v>
      </c>
      <c r="F57" s="253" t="s">
        <v>4437</v>
      </c>
      <c r="G57" s="253" t="s">
        <v>4442</v>
      </c>
    </row>
    <row r="58" spans="1:7" ht="16" x14ac:dyDescent="0.2">
      <c r="A58" s="253" t="s">
        <v>3309</v>
      </c>
      <c r="B58" s="253" t="s">
        <v>4443</v>
      </c>
      <c r="C58" s="253" t="s">
        <v>4444</v>
      </c>
      <c r="D58" s="253" t="s">
        <v>4445</v>
      </c>
      <c r="E58" s="253" t="s">
        <v>4446</v>
      </c>
      <c r="F58" s="253" t="s">
        <v>4447</v>
      </c>
      <c r="G58" s="253" t="s">
        <v>4448</v>
      </c>
    </row>
    <row r="59" spans="1:7" s="267" customFormat="1" ht="16" x14ac:dyDescent="0.2">
      <c r="A59" s="249" t="s">
        <v>4869</v>
      </c>
      <c r="B59" s="249" t="s">
        <v>5224</v>
      </c>
      <c r="C59" s="249" t="s">
        <v>5225</v>
      </c>
      <c r="D59" s="249" t="s">
        <v>5226</v>
      </c>
      <c r="E59" s="249" t="s">
        <v>5227</v>
      </c>
      <c r="F59" s="249" t="s">
        <v>5228</v>
      </c>
      <c r="G59" s="249" t="s">
        <v>5229</v>
      </c>
    </row>
    <row r="60" spans="1:7" ht="16" x14ac:dyDescent="0.2">
      <c r="A60" s="250" t="s">
        <v>1199</v>
      </c>
      <c r="B60" s="250" t="s">
        <v>1660</v>
      </c>
      <c r="C60" s="250" t="s">
        <v>1676</v>
      </c>
      <c r="D60" s="250" t="s">
        <v>1677</v>
      </c>
      <c r="E60" s="250" t="s">
        <v>1678</v>
      </c>
      <c r="F60" s="250" t="s">
        <v>1679</v>
      </c>
      <c r="G60" s="250" t="s">
        <v>1680</v>
      </c>
    </row>
    <row r="61" spans="1:7" ht="16" x14ac:dyDescent="0.2">
      <c r="A61" s="250" t="s">
        <v>1662</v>
      </c>
      <c r="B61" s="250" t="s">
        <v>1681</v>
      </c>
      <c r="C61" s="250" t="s">
        <v>1682</v>
      </c>
      <c r="D61" s="250" t="s">
        <v>1683</v>
      </c>
      <c r="E61" s="250" t="s">
        <v>1684</v>
      </c>
      <c r="F61" s="250" t="s">
        <v>1685</v>
      </c>
      <c r="G61" s="250" t="s">
        <v>4926</v>
      </c>
    </row>
    <row r="62" spans="1:7" ht="16" x14ac:dyDescent="0.2">
      <c r="A62" s="250" t="s">
        <v>301</v>
      </c>
      <c r="B62" s="250" t="s">
        <v>301</v>
      </c>
      <c r="C62" s="250" t="s">
        <v>302</v>
      </c>
      <c r="D62" s="250" t="s">
        <v>4927</v>
      </c>
      <c r="E62" s="250" t="s">
        <v>303</v>
      </c>
      <c r="F62" s="250" t="s">
        <v>304</v>
      </c>
      <c r="G62" s="250" t="s">
        <v>4928</v>
      </c>
    </row>
    <row r="63" spans="1:7" ht="16" x14ac:dyDescent="0.2">
      <c r="A63" s="250" t="s">
        <v>1193</v>
      </c>
      <c r="B63" s="250" t="s">
        <v>1341</v>
      </c>
      <c r="C63" s="250" t="s">
        <v>1194</v>
      </c>
      <c r="D63" s="250" t="s">
        <v>1195</v>
      </c>
      <c r="E63" s="250" t="s">
        <v>1196</v>
      </c>
      <c r="F63" s="250" t="s">
        <v>1197</v>
      </c>
      <c r="G63" s="250" t="s">
        <v>1198</v>
      </c>
    </row>
    <row r="64" spans="1:7" ht="16" x14ac:dyDescent="0.2">
      <c r="A64" s="250" t="s">
        <v>2</v>
      </c>
      <c r="B64" s="250" t="s">
        <v>308</v>
      </c>
      <c r="C64" s="250" t="s">
        <v>309</v>
      </c>
      <c r="D64" s="250" t="s">
        <v>4929</v>
      </c>
      <c r="E64" s="250" t="s">
        <v>310</v>
      </c>
      <c r="F64" s="250" t="s">
        <v>311</v>
      </c>
      <c r="G64" s="250" t="s">
        <v>4930</v>
      </c>
    </row>
    <row r="65" spans="1:7" ht="16" x14ac:dyDescent="0.2">
      <c r="A65" s="250" t="s">
        <v>146</v>
      </c>
      <c r="B65" s="250" t="s">
        <v>1187</v>
      </c>
      <c r="C65" s="250" t="s">
        <v>1188</v>
      </c>
      <c r="D65" s="250" t="s">
        <v>1189</v>
      </c>
      <c r="E65" s="250" t="s">
        <v>1190</v>
      </c>
      <c r="F65" s="250" t="s">
        <v>1191</v>
      </c>
      <c r="G65" s="250" t="s">
        <v>1192</v>
      </c>
    </row>
    <row r="66" spans="1:7" ht="48" x14ac:dyDescent="0.2">
      <c r="A66" s="263" t="s">
        <v>1705</v>
      </c>
      <c r="B66" s="264" t="s">
        <v>1829</v>
      </c>
      <c r="C66" s="264" t="s">
        <v>4931</v>
      </c>
      <c r="D66" s="264" t="s">
        <v>1830</v>
      </c>
      <c r="E66" s="268" t="s">
        <v>1831</v>
      </c>
      <c r="F66" s="264" t="s">
        <v>1832</v>
      </c>
      <c r="G66" s="264" t="s">
        <v>1833</v>
      </c>
    </row>
    <row r="67" spans="1:7" ht="16" x14ac:dyDescent="0.2">
      <c r="A67" s="250" t="s">
        <v>168</v>
      </c>
      <c r="B67" s="250" t="s">
        <v>312</v>
      </c>
      <c r="C67" s="250" t="s">
        <v>313</v>
      </c>
      <c r="D67" s="250" t="s">
        <v>4932</v>
      </c>
      <c r="E67" s="250" t="s">
        <v>314</v>
      </c>
      <c r="F67" s="250" t="s">
        <v>315</v>
      </c>
      <c r="G67" s="250" t="s">
        <v>4933</v>
      </c>
    </row>
    <row r="68" spans="1:7" ht="16" x14ac:dyDescent="0.2">
      <c r="A68" s="250" t="s">
        <v>3310</v>
      </c>
      <c r="B68" s="250" t="s">
        <v>3311</v>
      </c>
      <c r="C68" s="250" t="s">
        <v>3312</v>
      </c>
      <c r="D68" s="250" t="s">
        <v>3313</v>
      </c>
      <c r="E68" s="250" t="s">
        <v>3314</v>
      </c>
      <c r="F68" s="250" t="s">
        <v>3315</v>
      </c>
      <c r="G68" s="250" t="s">
        <v>3316</v>
      </c>
    </row>
    <row r="69" spans="1:7" ht="32" x14ac:dyDescent="0.2">
      <c r="A69" s="263" t="s">
        <v>3188</v>
      </c>
      <c r="B69" s="248" t="s">
        <v>4463</v>
      </c>
      <c r="C69" s="248" t="s">
        <v>4464</v>
      </c>
      <c r="D69" s="248" t="s">
        <v>4465</v>
      </c>
      <c r="E69" s="248" t="s">
        <v>4466</v>
      </c>
      <c r="F69" s="248" t="s">
        <v>4467</v>
      </c>
      <c r="G69" s="248" t="s">
        <v>4468</v>
      </c>
    </row>
    <row r="70" spans="1:7" ht="64" x14ac:dyDescent="0.2">
      <c r="A70" s="263" t="s">
        <v>4934</v>
      </c>
      <c r="B70" s="248" t="s">
        <v>4935</v>
      </c>
      <c r="C70" s="248" t="s">
        <v>4936</v>
      </c>
      <c r="D70" s="248" t="s">
        <v>2572</v>
      </c>
      <c r="E70" s="248" t="s">
        <v>4937</v>
      </c>
      <c r="F70" s="248" t="s">
        <v>3002</v>
      </c>
      <c r="G70" s="248" t="s">
        <v>2573</v>
      </c>
    </row>
    <row r="71" spans="1:7" ht="64" x14ac:dyDescent="0.2">
      <c r="A71" s="263" t="s">
        <v>2496</v>
      </c>
      <c r="B71" s="248" t="s">
        <v>2646</v>
      </c>
      <c r="C71" s="248" t="s">
        <v>2647</v>
      </c>
      <c r="D71" s="248" t="s">
        <v>2648</v>
      </c>
      <c r="E71" s="248" t="s">
        <v>2649</v>
      </c>
      <c r="F71" s="248" t="s">
        <v>2650</v>
      </c>
      <c r="G71" s="248" t="s">
        <v>2651</v>
      </c>
    </row>
    <row r="72" spans="1:7" ht="48" x14ac:dyDescent="0.2">
      <c r="A72" s="263" t="s">
        <v>2492</v>
      </c>
      <c r="B72" s="248" t="s">
        <v>2622</v>
      </c>
      <c r="C72" s="248" t="s">
        <v>2623</v>
      </c>
      <c r="D72" s="248" t="s">
        <v>2624</v>
      </c>
      <c r="E72" s="248" t="s">
        <v>2625</v>
      </c>
      <c r="F72" s="248" t="s">
        <v>2626</v>
      </c>
      <c r="G72" s="248" t="s">
        <v>2627</v>
      </c>
    </row>
    <row r="73" spans="1:7" ht="32" x14ac:dyDescent="0.2">
      <c r="A73" s="251" t="s">
        <v>3192</v>
      </c>
      <c r="B73" s="251"/>
      <c r="C73" s="251"/>
      <c r="D73" s="251"/>
      <c r="E73" s="251"/>
      <c r="F73" s="251"/>
      <c r="G73" s="251"/>
    </row>
    <row r="74" spans="1:7" ht="64" x14ac:dyDescent="0.2">
      <c r="A74" s="253" t="s">
        <v>3199</v>
      </c>
      <c r="B74" s="253" t="s">
        <v>4469</v>
      </c>
      <c r="C74" s="253" t="s">
        <v>4470</v>
      </c>
      <c r="D74" s="253" t="s">
        <v>4471</v>
      </c>
      <c r="E74" s="253" t="s">
        <v>4472</v>
      </c>
      <c r="F74" s="253" t="s">
        <v>4473</v>
      </c>
      <c r="G74" s="253" t="s">
        <v>4474</v>
      </c>
    </row>
    <row r="75" spans="1:7" ht="48" x14ac:dyDescent="0.2">
      <c r="A75" s="253" t="s">
        <v>3292</v>
      </c>
      <c r="B75" s="253" t="s">
        <v>4309</v>
      </c>
      <c r="C75" s="253" t="s">
        <v>4310</v>
      </c>
      <c r="D75" s="253" t="s">
        <v>4311</v>
      </c>
      <c r="E75" s="253" t="s">
        <v>4312</v>
      </c>
      <c r="F75" s="253" t="s">
        <v>4313</v>
      </c>
      <c r="G75" s="253" t="s">
        <v>4314</v>
      </c>
    </row>
    <row r="76" spans="1:7" ht="48" x14ac:dyDescent="0.2">
      <c r="A76" s="263" t="s">
        <v>2493</v>
      </c>
      <c r="B76" s="248" t="s">
        <v>2628</v>
      </c>
      <c r="C76" s="248" t="s">
        <v>2629</v>
      </c>
      <c r="D76" s="248" t="s">
        <v>2630</v>
      </c>
      <c r="E76" s="248" t="s">
        <v>2631</v>
      </c>
      <c r="F76" s="248" t="s">
        <v>2632</v>
      </c>
      <c r="G76" s="248" t="s">
        <v>2633</v>
      </c>
    </row>
    <row r="77" spans="1:7" ht="16" x14ac:dyDescent="0.2">
      <c r="A77" s="263" t="s">
        <v>2485</v>
      </c>
      <c r="B77" s="248" t="s">
        <v>2616</v>
      </c>
      <c r="C77" s="248" t="s">
        <v>2617</v>
      </c>
      <c r="D77" s="248" t="s">
        <v>2618</v>
      </c>
      <c r="E77" s="248" t="s">
        <v>2619</v>
      </c>
      <c r="F77" s="248" t="s">
        <v>2620</v>
      </c>
      <c r="G77" s="248" t="s">
        <v>2621</v>
      </c>
    </row>
    <row r="78" spans="1:7" ht="16" x14ac:dyDescent="0.2">
      <c r="A78" s="253" t="s">
        <v>3293</v>
      </c>
      <c r="B78" s="253" t="s">
        <v>4327</v>
      </c>
      <c r="C78" s="253" t="s">
        <v>4328</v>
      </c>
      <c r="D78" s="253" t="s">
        <v>4329</v>
      </c>
      <c r="E78" s="253" t="s">
        <v>4330</v>
      </c>
      <c r="F78" s="253" t="s">
        <v>4331</v>
      </c>
      <c r="G78" s="253" t="s">
        <v>4332</v>
      </c>
    </row>
    <row r="79" spans="1:7" ht="16" x14ac:dyDescent="0.2">
      <c r="A79" s="263" t="s">
        <v>2486</v>
      </c>
      <c r="B79" s="248" t="s">
        <v>2772</v>
      </c>
      <c r="C79" s="248" t="s">
        <v>2772</v>
      </c>
      <c r="D79" s="248" t="s">
        <v>2783</v>
      </c>
      <c r="E79" s="248" t="s">
        <v>2486</v>
      </c>
      <c r="F79" s="248" t="s">
        <v>2790</v>
      </c>
      <c r="G79" s="248" t="s">
        <v>2772</v>
      </c>
    </row>
    <row r="80" spans="1:7" ht="16" x14ac:dyDescent="0.2">
      <c r="A80" s="263" t="s">
        <v>2487</v>
      </c>
      <c r="B80" s="248" t="s">
        <v>2773</v>
      </c>
      <c r="C80" s="248" t="s">
        <v>2778</v>
      </c>
      <c r="D80" s="248" t="s">
        <v>2784</v>
      </c>
      <c r="E80" s="248" t="s">
        <v>2487</v>
      </c>
      <c r="F80" s="248" t="s">
        <v>2791</v>
      </c>
      <c r="G80" s="248" t="s">
        <v>2778</v>
      </c>
    </row>
    <row r="81" spans="1:7" ht="16" x14ac:dyDescent="0.2">
      <c r="A81" s="263" t="s">
        <v>2488</v>
      </c>
      <c r="B81" s="248" t="s">
        <v>2774</v>
      </c>
      <c r="C81" s="248" t="s">
        <v>2779</v>
      </c>
      <c r="D81" s="248" t="s">
        <v>2785</v>
      </c>
      <c r="E81" s="248" t="s">
        <v>2488</v>
      </c>
      <c r="F81" s="248" t="s">
        <v>2792</v>
      </c>
      <c r="G81" s="248" t="s">
        <v>2779</v>
      </c>
    </row>
    <row r="82" spans="1:7" ht="16" x14ac:dyDescent="0.2">
      <c r="A82" s="263" t="s">
        <v>2489</v>
      </c>
      <c r="B82" s="248" t="s">
        <v>2775</v>
      </c>
      <c r="C82" s="248" t="s">
        <v>2780</v>
      </c>
      <c r="D82" s="248" t="s">
        <v>2786</v>
      </c>
      <c r="E82" s="248" t="s">
        <v>2489</v>
      </c>
      <c r="F82" s="248" t="s">
        <v>2793</v>
      </c>
      <c r="G82" s="248" t="s">
        <v>2780</v>
      </c>
    </row>
    <row r="83" spans="1:7" ht="16" x14ac:dyDescent="0.2">
      <c r="A83" s="263" t="s">
        <v>2490</v>
      </c>
      <c r="B83" s="248" t="s">
        <v>2776</v>
      </c>
      <c r="C83" s="248" t="s">
        <v>2781</v>
      </c>
      <c r="D83" s="248" t="s">
        <v>2787</v>
      </c>
      <c r="E83" s="248" t="s">
        <v>2490</v>
      </c>
      <c r="F83" s="248" t="s">
        <v>2794</v>
      </c>
      <c r="G83" s="248" t="s">
        <v>2796</v>
      </c>
    </row>
    <row r="84" spans="1:7" ht="16" x14ac:dyDescent="0.2">
      <c r="A84" s="263" t="s">
        <v>2491</v>
      </c>
      <c r="B84" s="248" t="s">
        <v>2777</v>
      </c>
      <c r="C84" s="248" t="s">
        <v>2782</v>
      </c>
      <c r="D84" s="248" t="s">
        <v>2788</v>
      </c>
      <c r="E84" s="248" t="s">
        <v>2789</v>
      </c>
      <c r="F84" s="248" t="s">
        <v>2795</v>
      </c>
      <c r="G84" s="248" t="s">
        <v>2797</v>
      </c>
    </row>
    <row r="85" spans="1:7" ht="32" x14ac:dyDescent="0.2">
      <c r="A85" s="263" t="s">
        <v>2333</v>
      </c>
      <c r="B85" s="248" t="s">
        <v>1834</v>
      </c>
      <c r="C85" s="248" t="s">
        <v>1835</v>
      </c>
      <c r="D85" s="265" t="s">
        <v>1836</v>
      </c>
      <c r="E85" s="268" t="s">
        <v>1837</v>
      </c>
      <c r="F85" s="248" t="s">
        <v>1838</v>
      </c>
      <c r="G85" s="247" t="s">
        <v>1839</v>
      </c>
    </row>
    <row r="86" spans="1:7" ht="32" x14ac:dyDescent="0.2">
      <c r="A86" s="263" t="s">
        <v>2361</v>
      </c>
      <c r="B86" s="248" t="s">
        <v>2365</v>
      </c>
      <c r="C86" s="248" t="s">
        <v>2362</v>
      </c>
      <c r="D86" s="248" t="s">
        <v>2363</v>
      </c>
      <c r="E86" s="248" t="s">
        <v>316</v>
      </c>
      <c r="F86" s="248" t="s">
        <v>317</v>
      </c>
      <c r="G86" s="248" t="s">
        <v>2364</v>
      </c>
    </row>
    <row r="87" spans="1:7" ht="48" x14ac:dyDescent="0.2">
      <c r="A87" s="263" t="s">
        <v>2495</v>
      </c>
      <c r="B87" s="248" t="s">
        <v>2640</v>
      </c>
      <c r="C87" s="248" t="s">
        <v>2641</v>
      </c>
      <c r="D87" s="248" t="s">
        <v>2642</v>
      </c>
      <c r="E87" s="248" t="s">
        <v>2643</v>
      </c>
      <c r="F87" s="248" t="s">
        <v>2644</v>
      </c>
      <c r="G87" s="248" t="s">
        <v>2645</v>
      </c>
    </row>
    <row r="88" spans="1:7" ht="128" x14ac:dyDescent="0.2">
      <c r="A88" s="253" t="s">
        <v>3298</v>
      </c>
      <c r="B88" s="253" t="s">
        <v>4372</v>
      </c>
      <c r="C88" s="253" t="s">
        <v>4373</v>
      </c>
      <c r="D88" s="253" t="s">
        <v>4374</v>
      </c>
      <c r="E88" s="253" t="s">
        <v>4375</v>
      </c>
      <c r="F88" s="253" t="s">
        <v>4355</v>
      </c>
      <c r="G88" s="253" t="s">
        <v>4376</v>
      </c>
    </row>
    <row r="89" spans="1:7" ht="128" x14ac:dyDescent="0.2">
      <c r="A89" s="253" t="s">
        <v>3297</v>
      </c>
      <c r="B89" s="253" t="s">
        <v>4351</v>
      </c>
      <c r="C89" s="253" t="s">
        <v>4352</v>
      </c>
      <c r="D89" s="253" t="s">
        <v>4353</v>
      </c>
      <c r="E89" s="253" t="s">
        <v>4354</v>
      </c>
      <c r="F89" s="253" t="s">
        <v>4355</v>
      </c>
      <c r="G89" s="253" t="s">
        <v>4356</v>
      </c>
    </row>
    <row r="90" spans="1:7" ht="48" x14ac:dyDescent="0.2">
      <c r="A90" s="263" t="s">
        <v>1741</v>
      </c>
      <c r="B90" s="264" t="s">
        <v>1840</v>
      </c>
      <c r="C90" s="248" t="s">
        <v>1841</v>
      </c>
      <c r="D90" s="264" t="s">
        <v>1842</v>
      </c>
      <c r="E90" s="268" t="s">
        <v>1843</v>
      </c>
      <c r="F90" s="264" t="s">
        <v>1844</v>
      </c>
      <c r="G90" s="264" t="s">
        <v>1845</v>
      </c>
    </row>
    <row r="91" spans="1:7" ht="16" x14ac:dyDescent="0.2">
      <c r="A91" s="250" t="s">
        <v>3317</v>
      </c>
      <c r="B91" s="250" t="s">
        <v>3318</v>
      </c>
      <c r="C91" s="250" t="s">
        <v>3319</v>
      </c>
      <c r="D91" s="250" t="s">
        <v>3320</v>
      </c>
      <c r="E91" s="250" t="s">
        <v>3321</v>
      </c>
      <c r="F91" s="250" t="s">
        <v>3322</v>
      </c>
      <c r="G91" s="250" t="s">
        <v>3323</v>
      </c>
    </row>
    <row r="92" spans="1:7" ht="32" x14ac:dyDescent="0.2">
      <c r="A92" s="263" t="s">
        <v>1715</v>
      </c>
      <c r="B92" s="247" t="s">
        <v>1846</v>
      </c>
      <c r="C92" s="248" t="s">
        <v>1847</v>
      </c>
      <c r="D92" s="265" t="s">
        <v>1848</v>
      </c>
      <c r="E92" s="268" t="s">
        <v>1849</v>
      </c>
      <c r="F92" s="264" t="s">
        <v>1850</v>
      </c>
      <c r="G92" s="247" t="s">
        <v>1851</v>
      </c>
    </row>
    <row r="93" spans="1:7" ht="32" x14ac:dyDescent="0.2">
      <c r="A93" s="250" t="s">
        <v>318</v>
      </c>
      <c r="B93" s="250" t="s">
        <v>319</v>
      </c>
      <c r="C93" s="250" t="s">
        <v>320</v>
      </c>
      <c r="D93" s="250" t="s">
        <v>4938</v>
      </c>
      <c r="E93" s="250" t="s">
        <v>321</v>
      </c>
      <c r="F93" s="250" t="s">
        <v>322</v>
      </c>
      <c r="G93" s="250" t="s">
        <v>4939</v>
      </c>
    </row>
    <row r="94" spans="1:7" ht="96" x14ac:dyDescent="0.2">
      <c r="A94" s="253" t="s">
        <v>3300</v>
      </c>
      <c r="B94" s="253" t="s">
        <v>4389</v>
      </c>
      <c r="C94" s="253" t="s">
        <v>4390</v>
      </c>
      <c r="D94" s="253" t="s">
        <v>4391</v>
      </c>
      <c r="E94" s="253" t="s">
        <v>4392</v>
      </c>
      <c r="F94" s="253" t="s">
        <v>4393</v>
      </c>
      <c r="G94" s="253" t="s">
        <v>4394</v>
      </c>
    </row>
    <row r="95" spans="1:7" ht="48" x14ac:dyDescent="0.2">
      <c r="A95" s="253" t="s">
        <v>3299</v>
      </c>
      <c r="B95" s="253" t="s">
        <v>4377</v>
      </c>
      <c r="C95" s="253" t="s">
        <v>4378</v>
      </c>
      <c r="D95" s="253" t="s">
        <v>4379</v>
      </c>
      <c r="E95" s="253" t="s">
        <v>4380</v>
      </c>
      <c r="F95" s="253" t="s">
        <v>4381</v>
      </c>
      <c r="G95" s="253" t="s">
        <v>4382</v>
      </c>
    </row>
    <row r="96" spans="1:7" ht="16" x14ac:dyDescent="0.2">
      <c r="A96" s="263" t="s">
        <v>1712</v>
      </c>
      <c r="B96" s="248" t="s">
        <v>1852</v>
      </c>
      <c r="C96" s="248" t="s">
        <v>1853</v>
      </c>
      <c r="D96" s="265" t="s">
        <v>1854</v>
      </c>
      <c r="E96" s="268" t="s">
        <v>1855</v>
      </c>
      <c r="F96" s="264" t="s">
        <v>1856</v>
      </c>
      <c r="G96" s="247" t="s">
        <v>1857</v>
      </c>
    </row>
    <row r="97" spans="1:7" ht="32" x14ac:dyDescent="0.2">
      <c r="A97" s="250" t="s">
        <v>323</v>
      </c>
      <c r="B97" s="250" t="s">
        <v>324</v>
      </c>
      <c r="C97" s="250" t="s">
        <v>325</v>
      </c>
      <c r="D97" s="250" t="s">
        <v>4940</v>
      </c>
      <c r="E97" s="250" t="s">
        <v>326</v>
      </c>
      <c r="F97" s="250" t="s">
        <v>327</v>
      </c>
      <c r="G97" s="250" t="s">
        <v>4941</v>
      </c>
    </row>
    <row r="98" spans="1:7" ht="80" x14ac:dyDescent="0.2">
      <c r="A98" s="253" t="s">
        <v>3212</v>
      </c>
      <c r="B98" s="253" t="s">
        <v>4475</v>
      </c>
      <c r="C98" s="253" t="s">
        <v>4476</v>
      </c>
      <c r="D98" s="253" t="s">
        <v>4477</v>
      </c>
      <c r="E98" s="253" t="s">
        <v>4478</v>
      </c>
      <c r="F98" s="253" t="s">
        <v>4479</v>
      </c>
      <c r="G98" s="253" t="s">
        <v>4480</v>
      </c>
    </row>
    <row r="99" spans="1:7" ht="64" x14ac:dyDescent="0.2">
      <c r="A99" s="263" t="s">
        <v>2382</v>
      </c>
      <c r="B99" s="248" t="s">
        <v>2383</v>
      </c>
      <c r="C99" s="248" t="s">
        <v>2384</v>
      </c>
      <c r="D99" s="248" t="s">
        <v>2385</v>
      </c>
      <c r="E99" s="248" t="s">
        <v>2386</v>
      </c>
      <c r="F99" s="248" t="s">
        <v>2387</v>
      </c>
      <c r="G99" s="248" t="s">
        <v>2388</v>
      </c>
    </row>
    <row r="100" spans="1:7" ht="32" x14ac:dyDescent="0.2">
      <c r="A100" s="250" t="s">
        <v>328</v>
      </c>
      <c r="B100" s="250" t="s">
        <v>329</v>
      </c>
      <c r="C100" s="250" t="s">
        <v>330</v>
      </c>
      <c r="D100" s="250" t="s">
        <v>4942</v>
      </c>
      <c r="E100" s="250" t="s">
        <v>331</v>
      </c>
      <c r="F100" s="250" t="s">
        <v>332</v>
      </c>
      <c r="G100" s="250" t="s">
        <v>4943</v>
      </c>
    </row>
    <row r="101" spans="1:7" ht="32" x14ac:dyDescent="0.2">
      <c r="A101" s="263" t="s">
        <v>2522</v>
      </c>
      <c r="B101" s="247" t="s">
        <v>1858</v>
      </c>
      <c r="C101" s="248" t="s">
        <v>1859</v>
      </c>
      <c r="D101" s="265" t="s">
        <v>1860</v>
      </c>
      <c r="E101" s="268" t="s">
        <v>1861</v>
      </c>
      <c r="F101" s="264" t="s">
        <v>1862</v>
      </c>
      <c r="G101" s="247" t="s">
        <v>1863</v>
      </c>
    </row>
    <row r="102" spans="1:7" ht="96" x14ac:dyDescent="0.2">
      <c r="A102" s="263" t="s">
        <v>1716</v>
      </c>
      <c r="B102" s="248" t="s">
        <v>1864</v>
      </c>
      <c r="C102" s="248" t="s">
        <v>1865</v>
      </c>
      <c r="D102" s="248" t="s">
        <v>1866</v>
      </c>
      <c r="E102" s="248" t="s">
        <v>333</v>
      </c>
      <c r="F102" s="248" t="s">
        <v>334</v>
      </c>
      <c r="G102" s="248" t="s">
        <v>1867</v>
      </c>
    </row>
    <row r="103" spans="1:7" ht="32" x14ac:dyDescent="0.2">
      <c r="A103" s="263" t="s">
        <v>1707</v>
      </c>
      <c r="B103" s="248" t="s">
        <v>1868</v>
      </c>
      <c r="C103" s="248" t="s">
        <v>1869</v>
      </c>
      <c r="D103" s="248" t="s">
        <v>1870</v>
      </c>
      <c r="E103" s="248" t="s">
        <v>335</v>
      </c>
      <c r="F103" s="264" t="s">
        <v>1871</v>
      </c>
      <c r="G103" s="248" t="s">
        <v>4944</v>
      </c>
    </row>
    <row r="104" spans="1:7" ht="80" x14ac:dyDescent="0.2">
      <c r="A104" s="263" t="s">
        <v>2389</v>
      </c>
      <c r="B104" s="248" t="s">
        <v>1872</v>
      </c>
      <c r="C104" s="248" t="s">
        <v>2390</v>
      </c>
      <c r="D104" s="264" t="s">
        <v>2391</v>
      </c>
      <c r="E104" s="247" t="s">
        <v>2392</v>
      </c>
      <c r="F104" s="264" t="s">
        <v>1873</v>
      </c>
      <c r="G104" s="247" t="s">
        <v>1874</v>
      </c>
    </row>
    <row r="105" spans="1:7" ht="48" x14ac:dyDescent="0.2">
      <c r="A105" s="250" t="s">
        <v>1796</v>
      </c>
      <c r="B105" s="250" t="s">
        <v>336</v>
      </c>
      <c r="C105" s="250" t="s">
        <v>337</v>
      </c>
      <c r="D105" s="250" t="s">
        <v>1875</v>
      </c>
      <c r="E105" s="250" t="s">
        <v>338</v>
      </c>
      <c r="F105" s="250" t="s">
        <v>339</v>
      </c>
      <c r="G105" s="250" t="s">
        <v>4945</v>
      </c>
    </row>
    <row r="106" spans="1:7" ht="48" x14ac:dyDescent="0.2">
      <c r="A106" s="253" t="s">
        <v>3213</v>
      </c>
      <c r="B106" s="253" t="s">
        <v>4481</v>
      </c>
      <c r="C106" s="253" t="s">
        <v>4482</v>
      </c>
      <c r="D106" s="253" t="s">
        <v>4483</v>
      </c>
      <c r="E106" s="253" t="s">
        <v>4484</v>
      </c>
      <c r="F106" s="253" t="s">
        <v>4485</v>
      </c>
      <c r="G106" s="253" t="s">
        <v>4486</v>
      </c>
    </row>
    <row r="107" spans="1:7" ht="64" x14ac:dyDescent="0.2">
      <c r="A107" s="263" t="s">
        <v>2431</v>
      </c>
      <c r="B107" s="247" t="s">
        <v>2525</v>
      </c>
      <c r="C107" s="248" t="s">
        <v>2526</v>
      </c>
      <c r="D107" s="265" t="s">
        <v>2527</v>
      </c>
      <c r="E107" s="247" t="s">
        <v>2528</v>
      </c>
      <c r="F107" s="264" t="s">
        <v>2529</v>
      </c>
      <c r="G107" s="247" t="s">
        <v>2530</v>
      </c>
    </row>
    <row r="108" spans="1:7" ht="64" x14ac:dyDescent="0.2">
      <c r="A108" s="263" t="s">
        <v>1717</v>
      </c>
      <c r="B108" s="248" t="s">
        <v>1876</v>
      </c>
      <c r="C108" s="248" t="s">
        <v>1877</v>
      </c>
      <c r="D108" s="265" t="s">
        <v>1878</v>
      </c>
      <c r="E108" s="268" t="s">
        <v>1879</v>
      </c>
      <c r="F108" s="264" t="s">
        <v>1880</v>
      </c>
      <c r="G108" s="247" t="s">
        <v>1881</v>
      </c>
    </row>
    <row r="109" spans="1:7" ht="48" x14ac:dyDescent="0.2">
      <c r="A109" s="263" t="s">
        <v>2521</v>
      </c>
      <c r="B109" s="248" t="s">
        <v>2634</v>
      </c>
      <c r="C109" s="248" t="s">
        <v>2635</v>
      </c>
      <c r="D109" s="265" t="s">
        <v>2636</v>
      </c>
      <c r="E109" s="268" t="s">
        <v>2637</v>
      </c>
      <c r="F109" s="264" t="s">
        <v>2638</v>
      </c>
      <c r="G109" s="247" t="s">
        <v>2639</v>
      </c>
    </row>
    <row r="110" spans="1:7" ht="16" x14ac:dyDescent="0.2">
      <c r="A110" s="250" t="s">
        <v>3324</v>
      </c>
      <c r="B110" s="250" t="s">
        <v>3325</v>
      </c>
      <c r="C110" s="250" t="s">
        <v>3326</v>
      </c>
      <c r="D110" s="250" t="s">
        <v>3327</v>
      </c>
      <c r="E110" s="250" t="s">
        <v>3328</v>
      </c>
      <c r="F110" s="250" t="s">
        <v>3329</v>
      </c>
      <c r="G110" s="250" t="s">
        <v>3330</v>
      </c>
    </row>
    <row r="111" spans="1:7" ht="48" x14ac:dyDescent="0.2">
      <c r="A111" s="263" t="s">
        <v>3363</v>
      </c>
      <c r="B111" s="264" t="s">
        <v>3364</v>
      </c>
      <c r="C111" s="248" t="s">
        <v>3365</v>
      </c>
      <c r="D111" s="248" t="s">
        <v>3366</v>
      </c>
      <c r="E111" s="248" t="s">
        <v>3367</v>
      </c>
      <c r="F111" s="248" t="s">
        <v>3368</v>
      </c>
      <c r="G111" s="248" t="s">
        <v>3369</v>
      </c>
    </row>
    <row r="112" spans="1:7" ht="48" x14ac:dyDescent="0.2">
      <c r="A112" s="263" t="s">
        <v>3370</v>
      </c>
      <c r="B112" s="264" t="s">
        <v>3371</v>
      </c>
      <c r="C112" s="248" t="s">
        <v>3372</v>
      </c>
      <c r="D112" s="248" t="s">
        <v>3373</v>
      </c>
      <c r="E112" s="248" t="s">
        <v>3374</v>
      </c>
      <c r="F112" s="248" t="s">
        <v>3375</v>
      </c>
      <c r="G112" s="248" t="s">
        <v>3376</v>
      </c>
    </row>
    <row r="113" spans="1:7" ht="48" x14ac:dyDescent="0.2">
      <c r="A113" s="263" t="s">
        <v>3377</v>
      </c>
      <c r="B113" s="264" t="s">
        <v>3378</v>
      </c>
      <c r="C113" s="248" t="s">
        <v>3379</v>
      </c>
      <c r="D113" s="248" t="s">
        <v>3380</v>
      </c>
      <c r="E113" s="248" t="s">
        <v>3381</v>
      </c>
      <c r="F113" s="248" t="s">
        <v>3382</v>
      </c>
      <c r="G113" s="248" t="s">
        <v>3383</v>
      </c>
    </row>
    <row r="114" spans="1:7" ht="16" x14ac:dyDescent="0.2">
      <c r="A114" s="250" t="s">
        <v>3331</v>
      </c>
      <c r="B114" s="250" t="s">
        <v>3332</v>
      </c>
      <c r="C114" s="250" t="s">
        <v>3333</v>
      </c>
      <c r="D114" s="250" t="s">
        <v>3334</v>
      </c>
      <c r="E114" s="250" t="s">
        <v>3335</v>
      </c>
      <c r="F114" s="250" t="s">
        <v>3336</v>
      </c>
      <c r="G114" s="250" t="s">
        <v>3337</v>
      </c>
    </row>
    <row r="115" spans="1:7" ht="96" x14ac:dyDescent="0.2">
      <c r="A115" s="263" t="s">
        <v>1718</v>
      </c>
      <c r="B115" s="248" t="s">
        <v>1882</v>
      </c>
      <c r="C115" s="248" t="s">
        <v>1883</v>
      </c>
      <c r="D115" s="248" t="s">
        <v>1884</v>
      </c>
      <c r="E115" s="248" t="s">
        <v>340</v>
      </c>
      <c r="F115" s="248" t="s">
        <v>341</v>
      </c>
      <c r="G115" s="248" t="s">
        <v>1885</v>
      </c>
    </row>
    <row r="116" spans="1:7" ht="48" x14ac:dyDescent="0.2">
      <c r="A116" s="263" t="s">
        <v>1719</v>
      </c>
      <c r="B116" s="248" t="s">
        <v>1886</v>
      </c>
      <c r="C116" s="248" t="s">
        <v>1887</v>
      </c>
      <c r="D116" s="264" t="s">
        <v>1888</v>
      </c>
      <c r="E116" s="268" t="s">
        <v>1889</v>
      </c>
      <c r="F116" s="264" t="s">
        <v>1890</v>
      </c>
      <c r="G116" s="247" t="s">
        <v>1891</v>
      </c>
    </row>
    <row r="117" spans="1:7" ht="76.5" customHeight="1" x14ac:dyDescent="0.2">
      <c r="A117" s="253" t="s">
        <v>3281</v>
      </c>
      <c r="B117" s="253" t="s">
        <v>4487</v>
      </c>
      <c r="C117" s="253" t="s">
        <v>4488</v>
      </c>
      <c r="D117" s="253" t="s">
        <v>4489</v>
      </c>
      <c r="E117" s="253" t="s">
        <v>4490</v>
      </c>
      <c r="F117" s="253" t="s">
        <v>4491</v>
      </c>
      <c r="G117" s="253" t="s">
        <v>4492</v>
      </c>
    </row>
    <row r="118" spans="1:7" ht="16" x14ac:dyDescent="0.2">
      <c r="A118" s="263" t="s">
        <v>1693</v>
      </c>
      <c r="B118" s="248" t="s">
        <v>1892</v>
      </c>
      <c r="C118" s="248" t="s">
        <v>1893</v>
      </c>
      <c r="D118" s="264" t="s">
        <v>1894</v>
      </c>
      <c r="E118" s="268" t="s">
        <v>1895</v>
      </c>
      <c r="F118" s="248" t="s">
        <v>1896</v>
      </c>
      <c r="G118" s="248" t="s">
        <v>1897</v>
      </c>
    </row>
    <row r="119" spans="1:7" ht="76.5" customHeight="1" x14ac:dyDescent="0.2">
      <c r="A119" s="253" t="s">
        <v>3215</v>
      </c>
      <c r="B119" s="253" t="s">
        <v>4499</v>
      </c>
      <c r="C119" s="253" t="s">
        <v>4500</v>
      </c>
      <c r="D119" s="253" t="s">
        <v>4501</v>
      </c>
      <c r="E119" s="253" t="s">
        <v>4502</v>
      </c>
      <c r="F119" s="253" t="s">
        <v>4503</v>
      </c>
      <c r="G119" s="253" t="s">
        <v>4504</v>
      </c>
    </row>
    <row r="120" spans="1:7" ht="16" x14ac:dyDescent="0.2">
      <c r="A120" s="263" t="s">
        <v>1692</v>
      </c>
      <c r="B120" s="248" t="s">
        <v>1898</v>
      </c>
      <c r="C120" s="248" t="s">
        <v>1899</v>
      </c>
      <c r="D120" s="264" t="s">
        <v>1900</v>
      </c>
      <c r="E120" s="248" t="s">
        <v>1901</v>
      </c>
      <c r="F120" s="248" t="s">
        <v>1902</v>
      </c>
      <c r="G120" s="248" t="s">
        <v>1903</v>
      </c>
    </row>
    <row r="121" spans="1:7" ht="16" x14ac:dyDescent="0.2">
      <c r="A121" s="263" t="s">
        <v>1694</v>
      </c>
      <c r="B121" s="248" t="s">
        <v>1904</v>
      </c>
      <c r="C121" s="248" t="s">
        <v>1905</v>
      </c>
      <c r="D121" s="264" t="s">
        <v>1906</v>
      </c>
      <c r="E121" s="248" t="s">
        <v>1907</v>
      </c>
      <c r="F121" s="248" t="s">
        <v>1908</v>
      </c>
      <c r="G121" s="248" t="s">
        <v>1909</v>
      </c>
    </row>
    <row r="122" spans="1:7" ht="16" x14ac:dyDescent="0.2">
      <c r="A122" s="263" t="s">
        <v>2338</v>
      </c>
      <c r="B122" s="248" t="s">
        <v>1910</v>
      </c>
      <c r="C122" s="248" t="s">
        <v>1911</v>
      </c>
      <c r="D122" s="264" t="s">
        <v>1912</v>
      </c>
      <c r="E122" s="248" t="s">
        <v>1913</v>
      </c>
      <c r="F122" s="248" t="s">
        <v>1914</v>
      </c>
      <c r="G122" s="248" t="s">
        <v>1915</v>
      </c>
    </row>
    <row r="123" spans="1:7" ht="76.5" customHeight="1" x14ac:dyDescent="0.2">
      <c r="A123" s="253" t="s">
        <v>3355</v>
      </c>
      <c r="B123" s="253" t="s">
        <v>4522</v>
      </c>
      <c r="C123" s="253" t="s">
        <v>4523</v>
      </c>
      <c r="D123" s="253" t="s">
        <v>4524</v>
      </c>
      <c r="E123" s="253" t="s">
        <v>4525</v>
      </c>
      <c r="F123" s="253" t="s">
        <v>4526</v>
      </c>
      <c r="G123" s="253" t="s">
        <v>4527</v>
      </c>
    </row>
    <row r="124" spans="1:7" ht="76.5" customHeight="1" x14ac:dyDescent="0.2">
      <c r="A124" s="253" t="s">
        <v>3218</v>
      </c>
      <c r="B124" s="253" t="s">
        <v>4528</v>
      </c>
      <c r="C124" s="253" t="s">
        <v>4529</v>
      </c>
      <c r="D124" s="253" t="s">
        <v>4530</v>
      </c>
      <c r="E124" s="253" t="s">
        <v>4531</v>
      </c>
      <c r="F124" s="253" t="s">
        <v>4532</v>
      </c>
      <c r="G124" s="253" t="s">
        <v>4533</v>
      </c>
    </row>
    <row r="125" spans="1:7" ht="32" x14ac:dyDescent="0.2">
      <c r="A125" s="263" t="s">
        <v>1762</v>
      </c>
      <c r="B125" s="252" t="s">
        <v>1916</v>
      </c>
      <c r="C125" s="248" t="s">
        <v>1917</v>
      </c>
      <c r="D125" s="264" t="s">
        <v>1918</v>
      </c>
      <c r="E125" s="268" t="s">
        <v>1919</v>
      </c>
      <c r="F125" s="248" t="s">
        <v>1920</v>
      </c>
      <c r="G125" s="247" t="s">
        <v>1921</v>
      </c>
    </row>
    <row r="126" spans="1:7" ht="48" x14ac:dyDescent="0.2">
      <c r="A126" s="263" t="s">
        <v>3356</v>
      </c>
      <c r="B126" s="248" t="s">
        <v>3357</v>
      </c>
      <c r="C126" s="248" t="s">
        <v>3358</v>
      </c>
      <c r="D126" s="248" t="s">
        <v>3359</v>
      </c>
      <c r="E126" s="248" t="s">
        <v>3360</v>
      </c>
      <c r="F126" s="248" t="s">
        <v>3361</v>
      </c>
      <c r="G126" s="248" t="s">
        <v>3362</v>
      </c>
    </row>
    <row r="127" spans="1:7" ht="16" x14ac:dyDescent="0.2">
      <c r="A127" s="250" t="s">
        <v>3338</v>
      </c>
      <c r="B127" s="250" t="s">
        <v>3339</v>
      </c>
      <c r="C127" s="250" t="s">
        <v>3340</v>
      </c>
      <c r="D127" s="250" t="s">
        <v>3341</v>
      </c>
      <c r="E127" s="250" t="s">
        <v>3342</v>
      </c>
      <c r="F127" s="250" t="s">
        <v>3343</v>
      </c>
      <c r="G127" s="250" t="s">
        <v>3344</v>
      </c>
    </row>
    <row r="128" spans="1:7" ht="48" x14ac:dyDescent="0.2">
      <c r="A128" s="263" t="s">
        <v>1708</v>
      </c>
      <c r="B128" s="247" t="s">
        <v>1922</v>
      </c>
      <c r="C128" s="248" t="s">
        <v>1923</v>
      </c>
      <c r="D128" s="248" t="s">
        <v>4946</v>
      </c>
      <c r="E128" s="268" t="s">
        <v>1924</v>
      </c>
      <c r="F128" s="248" t="s">
        <v>342</v>
      </c>
      <c r="G128" s="247" t="s">
        <v>1925</v>
      </c>
    </row>
    <row r="129" spans="1:7" ht="48" x14ac:dyDescent="0.2">
      <c r="A129" s="253" t="s">
        <v>3224</v>
      </c>
      <c r="B129" s="253" t="s">
        <v>4555</v>
      </c>
      <c r="C129" s="253" t="s">
        <v>4556</v>
      </c>
      <c r="D129" s="253" t="s">
        <v>4557</v>
      </c>
      <c r="E129" s="253" t="s">
        <v>4558</v>
      </c>
      <c r="F129" s="253" t="s">
        <v>4559</v>
      </c>
      <c r="G129" s="253" t="s">
        <v>4560</v>
      </c>
    </row>
    <row r="130" spans="1:7" ht="16" x14ac:dyDescent="0.2">
      <c r="A130" s="250" t="s">
        <v>4756</v>
      </c>
      <c r="B130" s="250" t="s">
        <v>4757</v>
      </c>
      <c r="C130" s="250" t="s">
        <v>4758</v>
      </c>
      <c r="D130" s="250" t="s">
        <v>4759</v>
      </c>
      <c r="E130" s="250" t="s">
        <v>4760</v>
      </c>
      <c r="F130" s="250" t="s">
        <v>4761</v>
      </c>
      <c r="G130" s="250" t="s">
        <v>4762</v>
      </c>
    </row>
    <row r="131" spans="1:7" ht="48" x14ac:dyDescent="0.2">
      <c r="A131" s="263" t="s">
        <v>1720</v>
      </c>
      <c r="B131" s="248" t="s">
        <v>1926</v>
      </c>
      <c r="C131" s="248" t="s">
        <v>1927</v>
      </c>
      <c r="D131" s="248" t="s">
        <v>1928</v>
      </c>
      <c r="E131" s="268" t="s">
        <v>1929</v>
      </c>
      <c r="F131" s="264" t="s">
        <v>1930</v>
      </c>
      <c r="G131" s="247" t="s">
        <v>1931</v>
      </c>
    </row>
    <row r="132" spans="1:7" ht="64" x14ac:dyDescent="0.2">
      <c r="A132" s="263" t="s">
        <v>2339</v>
      </c>
      <c r="B132" s="248" t="s">
        <v>1932</v>
      </c>
      <c r="C132" s="248" t="s">
        <v>1933</v>
      </c>
      <c r="D132" s="248" t="s">
        <v>1934</v>
      </c>
      <c r="E132" s="268" t="s">
        <v>1935</v>
      </c>
      <c r="F132" s="264" t="s">
        <v>1936</v>
      </c>
      <c r="G132" s="247" t="s">
        <v>1937</v>
      </c>
    </row>
    <row r="133" spans="1:7" ht="64" x14ac:dyDescent="0.2">
      <c r="A133" s="253" t="s">
        <v>3225</v>
      </c>
      <c r="B133" s="253" t="s">
        <v>4561</v>
      </c>
      <c r="C133" s="253" t="s">
        <v>4562</v>
      </c>
      <c r="D133" s="253" t="s">
        <v>4563</v>
      </c>
      <c r="E133" s="253" t="s">
        <v>4564</v>
      </c>
      <c r="F133" s="253" t="s">
        <v>4565</v>
      </c>
      <c r="G133" s="253" t="s">
        <v>4566</v>
      </c>
    </row>
    <row r="134" spans="1:7" ht="64" x14ac:dyDescent="0.2">
      <c r="A134" s="253" t="s">
        <v>3226</v>
      </c>
      <c r="B134" s="253" t="s">
        <v>4567</v>
      </c>
      <c r="C134" s="253" t="s">
        <v>4568</v>
      </c>
      <c r="D134" s="253" t="s">
        <v>4569</v>
      </c>
      <c r="E134" s="253" t="s">
        <v>4570</v>
      </c>
      <c r="F134" s="253" t="s">
        <v>4571</v>
      </c>
      <c r="G134" s="253" t="s">
        <v>4572</v>
      </c>
    </row>
    <row r="135" spans="1:7" ht="16" x14ac:dyDescent="0.2">
      <c r="A135" s="250" t="s">
        <v>4765</v>
      </c>
      <c r="B135" s="250" t="s">
        <v>4766</v>
      </c>
      <c r="C135" s="250" t="s">
        <v>4767</v>
      </c>
      <c r="D135" s="250" t="s">
        <v>4768</v>
      </c>
      <c r="E135" s="250" t="s">
        <v>4763</v>
      </c>
      <c r="F135" s="250" t="s">
        <v>4764</v>
      </c>
      <c r="G135" s="250" t="s">
        <v>4769</v>
      </c>
    </row>
    <row r="136" spans="1:7" ht="64" x14ac:dyDescent="0.2">
      <c r="A136" s="263" t="s">
        <v>1721</v>
      </c>
      <c r="B136" s="248" t="s">
        <v>1938</v>
      </c>
      <c r="C136" s="248" t="s">
        <v>1939</v>
      </c>
      <c r="D136" s="248" t="s">
        <v>1940</v>
      </c>
      <c r="E136" s="248" t="s">
        <v>343</v>
      </c>
      <c r="F136" s="248" t="s">
        <v>344</v>
      </c>
      <c r="G136" s="248" t="s">
        <v>1941</v>
      </c>
    </row>
    <row r="137" spans="1:7" ht="32" x14ac:dyDescent="0.2">
      <c r="A137" s="263" t="s">
        <v>1722</v>
      </c>
      <c r="B137" s="252" t="s">
        <v>1942</v>
      </c>
      <c r="C137" s="248" t="s">
        <v>1943</v>
      </c>
      <c r="D137" s="264" t="s">
        <v>1944</v>
      </c>
      <c r="E137" s="268" t="s">
        <v>1945</v>
      </c>
      <c r="F137" s="248" t="s">
        <v>1946</v>
      </c>
      <c r="G137" s="247" t="s">
        <v>1947</v>
      </c>
    </row>
    <row r="138" spans="1:7" ht="64" x14ac:dyDescent="0.2">
      <c r="A138" s="253" t="s">
        <v>3301</v>
      </c>
      <c r="B138" s="253" t="s">
        <v>4395</v>
      </c>
      <c r="C138" s="253" t="s">
        <v>4396</v>
      </c>
      <c r="D138" s="253" t="s">
        <v>4397</v>
      </c>
      <c r="E138" s="253" t="s">
        <v>4398</v>
      </c>
      <c r="F138" s="253" t="s">
        <v>4399</v>
      </c>
      <c r="G138" s="253" t="s">
        <v>4400</v>
      </c>
    </row>
    <row r="139" spans="1:7" ht="16" x14ac:dyDescent="0.2">
      <c r="A139" s="250" t="s">
        <v>3345</v>
      </c>
      <c r="B139" s="250" t="s">
        <v>3346</v>
      </c>
      <c r="C139" s="250" t="s">
        <v>3347</v>
      </c>
      <c r="D139" s="250" t="s">
        <v>3348</v>
      </c>
      <c r="E139" s="250" t="s">
        <v>3349</v>
      </c>
      <c r="F139" s="250" t="s">
        <v>3350</v>
      </c>
      <c r="G139" s="250" t="s">
        <v>3351</v>
      </c>
    </row>
    <row r="140" spans="1:7" ht="174" customHeight="1" x14ac:dyDescent="0.2">
      <c r="A140" s="263" t="s">
        <v>1723</v>
      </c>
      <c r="B140" s="247" t="s">
        <v>1948</v>
      </c>
      <c r="C140" s="248" t="s">
        <v>1949</v>
      </c>
      <c r="D140" s="265" t="s">
        <v>1950</v>
      </c>
      <c r="E140" s="269" t="s">
        <v>1951</v>
      </c>
      <c r="F140" s="264" t="s">
        <v>1952</v>
      </c>
      <c r="G140" s="247" t="s">
        <v>1953</v>
      </c>
    </row>
    <row r="141" spans="1:7" ht="48" x14ac:dyDescent="0.2">
      <c r="A141" s="253" t="s">
        <v>3227</v>
      </c>
      <c r="B141" s="253" t="s">
        <v>4573</v>
      </c>
      <c r="C141" s="253" t="s">
        <v>4574</v>
      </c>
      <c r="D141" s="253" t="s">
        <v>4575</v>
      </c>
      <c r="E141" s="253" t="s">
        <v>4576</v>
      </c>
      <c r="F141" s="253" t="s">
        <v>4577</v>
      </c>
      <c r="G141" s="253" t="s">
        <v>4578</v>
      </c>
    </row>
    <row r="142" spans="1:7" ht="16" x14ac:dyDescent="0.2">
      <c r="A142" s="250" t="s">
        <v>345</v>
      </c>
      <c r="B142" s="250" t="s">
        <v>4947</v>
      </c>
      <c r="C142" s="250" t="s">
        <v>346</v>
      </c>
      <c r="D142" s="250" t="s">
        <v>4948</v>
      </c>
      <c r="E142" s="250" t="s">
        <v>347</v>
      </c>
      <c r="F142" s="250" t="s">
        <v>348</v>
      </c>
      <c r="G142" s="250" t="s">
        <v>4949</v>
      </c>
    </row>
    <row r="143" spans="1:7" ht="15" customHeight="1" x14ac:dyDescent="0.2">
      <c r="A143" s="250" t="s">
        <v>0</v>
      </c>
      <c r="B143" s="250" t="s">
        <v>4505</v>
      </c>
      <c r="C143" s="250" t="s">
        <v>349</v>
      </c>
      <c r="D143" s="250" t="s">
        <v>4510</v>
      </c>
      <c r="E143" s="250" t="s">
        <v>350</v>
      </c>
      <c r="F143" s="250" t="s">
        <v>351</v>
      </c>
      <c r="G143" s="250" t="s">
        <v>4515</v>
      </c>
    </row>
    <row r="144" spans="1:7" ht="16" x14ac:dyDescent="0.2">
      <c r="A144" s="250" t="s">
        <v>1</v>
      </c>
      <c r="B144" s="250" t="s">
        <v>4506</v>
      </c>
      <c r="C144" s="250" t="s">
        <v>1</v>
      </c>
      <c r="D144" s="250" t="s">
        <v>4511</v>
      </c>
      <c r="E144" s="250" t="s">
        <v>352</v>
      </c>
      <c r="F144" s="250" t="s">
        <v>353</v>
      </c>
      <c r="G144" s="250" t="s">
        <v>4516</v>
      </c>
    </row>
    <row r="145" spans="1:7" ht="16" x14ac:dyDescent="0.2">
      <c r="A145" s="250" t="s">
        <v>354</v>
      </c>
      <c r="B145" s="250" t="s">
        <v>4950</v>
      </c>
      <c r="C145" s="250" t="s">
        <v>355</v>
      </c>
      <c r="D145" s="250" t="s">
        <v>4951</v>
      </c>
      <c r="E145" s="250" t="s">
        <v>356</v>
      </c>
      <c r="F145" s="250" t="s">
        <v>357</v>
      </c>
      <c r="G145" s="250" t="s">
        <v>4952</v>
      </c>
    </row>
    <row r="146" spans="1:7" ht="32" x14ac:dyDescent="0.2">
      <c r="A146" s="263" t="s">
        <v>1724</v>
      </c>
      <c r="B146" s="248" t="s">
        <v>1954</v>
      </c>
      <c r="C146" s="248" t="s">
        <v>1955</v>
      </c>
      <c r="D146" s="248" t="s">
        <v>1956</v>
      </c>
      <c r="E146" s="248" t="s">
        <v>1368</v>
      </c>
      <c r="F146" s="248" t="s">
        <v>1369</v>
      </c>
      <c r="G146" s="248" t="s">
        <v>1957</v>
      </c>
    </row>
    <row r="147" spans="1:7" ht="32" x14ac:dyDescent="0.2">
      <c r="A147" s="250" t="s">
        <v>358</v>
      </c>
      <c r="B147" s="250" t="s">
        <v>4953</v>
      </c>
      <c r="C147" s="250" t="s">
        <v>359</v>
      </c>
      <c r="D147" s="250" t="s">
        <v>4954</v>
      </c>
      <c r="E147" s="250" t="s">
        <v>360</v>
      </c>
      <c r="F147" s="250" t="s">
        <v>361</v>
      </c>
      <c r="G147" s="250" t="s">
        <v>4955</v>
      </c>
    </row>
    <row r="148" spans="1:7" ht="48" x14ac:dyDescent="0.2">
      <c r="A148" s="250" t="s">
        <v>1773</v>
      </c>
      <c r="B148" s="250" t="s">
        <v>1779</v>
      </c>
      <c r="C148" s="250" t="s">
        <v>1774</v>
      </c>
      <c r="D148" s="250" t="s">
        <v>1775</v>
      </c>
      <c r="E148" s="250" t="s">
        <v>1776</v>
      </c>
      <c r="F148" s="250" t="s">
        <v>1778</v>
      </c>
      <c r="G148" s="250" t="s">
        <v>1777</v>
      </c>
    </row>
    <row r="149" spans="1:7" ht="80" x14ac:dyDescent="0.2">
      <c r="A149" s="263" t="s">
        <v>1725</v>
      </c>
      <c r="B149" s="248" t="s">
        <v>1958</v>
      </c>
      <c r="C149" s="248" t="s">
        <v>1959</v>
      </c>
      <c r="D149" s="248" t="s">
        <v>1960</v>
      </c>
      <c r="E149" s="248" t="s">
        <v>362</v>
      </c>
      <c r="F149" s="248" t="s">
        <v>363</v>
      </c>
      <c r="G149" s="248" t="s">
        <v>1961</v>
      </c>
    </row>
    <row r="150" spans="1:7" ht="80" x14ac:dyDescent="0.2">
      <c r="A150" s="250" t="s">
        <v>1780</v>
      </c>
      <c r="B150" s="250" t="s">
        <v>1781</v>
      </c>
      <c r="C150" s="250" t="s">
        <v>1782</v>
      </c>
      <c r="D150" s="250" t="s">
        <v>1783</v>
      </c>
      <c r="E150" s="250" t="s">
        <v>1784</v>
      </c>
      <c r="F150" s="250" t="s">
        <v>1785</v>
      </c>
      <c r="G150" s="250" t="s">
        <v>1962</v>
      </c>
    </row>
    <row r="151" spans="1:7" ht="80" x14ac:dyDescent="0.2">
      <c r="A151" s="263" t="s">
        <v>1786</v>
      </c>
      <c r="B151" s="248" t="s">
        <v>1963</v>
      </c>
      <c r="C151" s="248" t="s">
        <v>1964</v>
      </c>
      <c r="D151" s="248" t="s">
        <v>1965</v>
      </c>
      <c r="E151" s="248" t="s">
        <v>1787</v>
      </c>
      <c r="F151" s="248" t="s">
        <v>1788</v>
      </c>
      <c r="G151" s="248" t="s">
        <v>1966</v>
      </c>
    </row>
    <row r="152" spans="1:7" ht="160" x14ac:dyDescent="0.2">
      <c r="A152" s="263" t="s">
        <v>1789</v>
      </c>
      <c r="B152" s="248" t="s">
        <v>1967</v>
      </c>
      <c r="C152" s="248" t="s">
        <v>1968</v>
      </c>
      <c r="D152" s="248" t="s">
        <v>1969</v>
      </c>
      <c r="E152" s="248" t="s">
        <v>1790</v>
      </c>
      <c r="F152" s="248" t="s">
        <v>1791</v>
      </c>
      <c r="G152" s="248" t="s">
        <v>1970</v>
      </c>
    </row>
    <row r="153" spans="1:7" ht="16" x14ac:dyDescent="0.2">
      <c r="A153" s="250" t="s">
        <v>364</v>
      </c>
      <c r="B153" s="250" t="s">
        <v>364</v>
      </c>
      <c r="C153" s="250" t="s">
        <v>365</v>
      </c>
      <c r="D153" s="250" t="s">
        <v>4956</v>
      </c>
      <c r="E153" s="250" t="s">
        <v>366</v>
      </c>
      <c r="F153" s="250" t="s">
        <v>367</v>
      </c>
      <c r="G153" s="250" t="s">
        <v>4957</v>
      </c>
    </row>
    <row r="154" spans="1:7" ht="32" x14ac:dyDescent="0.2">
      <c r="A154" s="250" t="s">
        <v>2478</v>
      </c>
      <c r="B154" s="250" t="s">
        <v>2586</v>
      </c>
      <c r="C154" s="250" t="s">
        <v>2587</v>
      </c>
      <c r="D154" s="250" t="s">
        <v>2588</v>
      </c>
      <c r="E154" s="250" t="s">
        <v>2589</v>
      </c>
      <c r="F154" s="250" t="s">
        <v>2590</v>
      </c>
      <c r="G154" s="250" t="s">
        <v>2591</v>
      </c>
    </row>
    <row r="155" spans="1:7" ht="16" x14ac:dyDescent="0.2">
      <c r="A155" s="250" t="s">
        <v>368</v>
      </c>
      <c r="B155" s="250" t="s">
        <v>4958</v>
      </c>
      <c r="C155" s="250" t="s">
        <v>369</v>
      </c>
      <c r="D155" s="250" t="s">
        <v>4959</v>
      </c>
      <c r="E155" s="250" t="s">
        <v>370</v>
      </c>
      <c r="F155" s="250" t="s">
        <v>371</v>
      </c>
      <c r="G155" s="250" t="s">
        <v>4960</v>
      </c>
    </row>
    <row r="156" spans="1:7" ht="16" x14ac:dyDescent="0.2">
      <c r="A156" s="250" t="s">
        <v>372</v>
      </c>
      <c r="B156" s="250" t="s">
        <v>4961</v>
      </c>
      <c r="C156" s="250" t="s">
        <v>373</v>
      </c>
      <c r="D156" s="250" t="s">
        <v>4962</v>
      </c>
      <c r="E156" s="250" t="s">
        <v>374</v>
      </c>
      <c r="F156" s="250" t="s">
        <v>375</v>
      </c>
      <c r="G156" s="250" t="s">
        <v>4963</v>
      </c>
    </row>
    <row r="157" spans="1:7" ht="16" x14ac:dyDescent="0.2">
      <c r="A157" s="253" t="s">
        <v>376</v>
      </c>
      <c r="B157" s="253" t="s">
        <v>4517</v>
      </c>
      <c r="C157" s="253" t="s">
        <v>377</v>
      </c>
      <c r="D157" s="253" t="s">
        <v>4518</v>
      </c>
      <c r="E157" s="253" t="s">
        <v>4519</v>
      </c>
      <c r="F157" s="253" t="s">
        <v>4520</v>
      </c>
      <c r="G157" s="253" t="s">
        <v>4521</v>
      </c>
    </row>
    <row r="158" spans="1:7" ht="16" x14ac:dyDescent="0.2">
      <c r="A158" s="250" t="s">
        <v>155</v>
      </c>
      <c r="B158" s="250" t="s">
        <v>4964</v>
      </c>
      <c r="C158" s="250" t="s">
        <v>378</v>
      </c>
      <c r="D158" s="250" t="s">
        <v>4965</v>
      </c>
      <c r="E158" s="250" t="s">
        <v>379</v>
      </c>
      <c r="F158" s="250" t="s">
        <v>380</v>
      </c>
      <c r="G158" s="250" t="s">
        <v>4966</v>
      </c>
    </row>
    <row r="159" spans="1:7" ht="16" x14ac:dyDescent="0.2">
      <c r="A159" s="250" t="s">
        <v>157</v>
      </c>
      <c r="B159" s="250" t="s">
        <v>4967</v>
      </c>
      <c r="C159" s="250" t="s">
        <v>381</v>
      </c>
      <c r="D159" s="250" t="s">
        <v>4968</v>
      </c>
      <c r="E159" s="250" t="s">
        <v>382</v>
      </c>
      <c r="F159" s="250" t="s">
        <v>383</v>
      </c>
      <c r="G159" s="250" t="s">
        <v>4969</v>
      </c>
    </row>
    <row r="160" spans="1:7" ht="16" x14ac:dyDescent="0.2">
      <c r="A160" s="250" t="s">
        <v>384</v>
      </c>
      <c r="B160" s="250" t="s">
        <v>4360</v>
      </c>
      <c r="C160" s="250" t="s">
        <v>4361</v>
      </c>
      <c r="D160" s="250" t="s">
        <v>4362</v>
      </c>
      <c r="E160" s="250" t="s">
        <v>4363</v>
      </c>
      <c r="F160" s="250" t="s">
        <v>4364</v>
      </c>
      <c r="G160" s="250" t="s">
        <v>4365</v>
      </c>
    </row>
    <row r="161" spans="1:7" ht="16" x14ac:dyDescent="0.2">
      <c r="A161" s="250" t="s">
        <v>156</v>
      </c>
      <c r="B161" s="250" t="s">
        <v>388</v>
      </c>
      <c r="C161" s="250" t="s">
        <v>389</v>
      </c>
      <c r="D161" s="250" t="s">
        <v>4970</v>
      </c>
      <c r="E161" s="250" t="s">
        <v>390</v>
      </c>
      <c r="F161" s="250" t="s">
        <v>391</v>
      </c>
      <c r="G161" s="250" t="s">
        <v>4971</v>
      </c>
    </row>
    <row r="162" spans="1:7" ht="32" x14ac:dyDescent="0.2">
      <c r="A162" s="263" t="s">
        <v>1709</v>
      </c>
      <c r="B162" s="248" t="s">
        <v>1971</v>
      </c>
      <c r="C162" s="248" t="s">
        <v>1972</v>
      </c>
      <c r="D162" s="248" t="s">
        <v>4972</v>
      </c>
      <c r="E162" s="248" t="s">
        <v>392</v>
      </c>
      <c r="F162" s="248" t="s">
        <v>393</v>
      </c>
      <c r="G162" s="248" t="s">
        <v>4973</v>
      </c>
    </row>
    <row r="163" spans="1:7" ht="32" x14ac:dyDescent="0.2">
      <c r="A163" s="250" t="s">
        <v>394</v>
      </c>
      <c r="B163" s="250" t="s">
        <v>4974</v>
      </c>
      <c r="C163" s="250" t="s">
        <v>395</v>
      </c>
      <c r="D163" s="250" t="s">
        <v>4975</v>
      </c>
      <c r="E163" s="250" t="s">
        <v>396</v>
      </c>
      <c r="F163" s="250" t="s">
        <v>397</v>
      </c>
      <c r="G163" s="250" t="s">
        <v>4976</v>
      </c>
    </row>
    <row r="164" spans="1:7" ht="16" x14ac:dyDescent="0.2">
      <c r="A164" s="253" t="s">
        <v>376</v>
      </c>
      <c r="B164" s="253" t="s">
        <v>4517</v>
      </c>
      <c r="C164" s="253" t="s">
        <v>377</v>
      </c>
      <c r="D164" s="253" t="s">
        <v>4518</v>
      </c>
      <c r="E164" s="253" t="s">
        <v>4519</v>
      </c>
      <c r="F164" s="253" t="s">
        <v>4520</v>
      </c>
      <c r="G164" s="253" t="s">
        <v>4521</v>
      </c>
    </row>
    <row r="165" spans="1:7" x14ac:dyDescent="0.2">
      <c r="A165" s="450" t="s">
        <v>667</v>
      </c>
      <c r="B165" s="450"/>
      <c r="C165" s="450"/>
      <c r="D165" s="450"/>
      <c r="E165" s="450"/>
      <c r="F165" s="450"/>
      <c r="G165" s="450"/>
    </row>
    <row r="166" spans="1:7" ht="16" x14ac:dyDescent="0.2">
      <c r="A166" s="250" t="s">
        <v>398</v>
      </c>
      <c r="B166" s="250" t="s">
        <v>399</v>
      </c>
      <c r="C166" s="250" t="s">
        <v>400</v>
      </c>
      <c r="D166" s="250" t="s">
        <v>4977</v>
      </c>
      <c r="E166" s="250" t="s">
        <v>401</v>
      </c>
      <c r="F166" s="250" t="s">
        <v>402</v>
      </c>
      <c r="G166" s="250" t="s">
        <v>4978</v>
      </c>
    </row>
    <row r="167" spans="1:7" ht="32" x14ac:dyDescent="0.2">
      <c r="A167" s="263" t="s">
        <v>1726</v>
      </c>
      <c r="B167" s="248" t="s">
        <v>3003</v>
      </c>
      <c r="C167" s="248" t="s">
        <v>3004</v>
      </c>
      <c r="D167" s="248" t="s">
        <v>3005</v>
      </c>
      <c r="E167" s="248" t="s">
        <v>3006</v>
      </c>
      <c r="F167" s="248" t="s">
        <v>3008</v>
      </c>
      <c r="G167" s="248" t="s">
        <v>3007</v>
      </c>
    </row>
    <row r="168" spans="1:7" ht="80" x14ac:dyDescent="0.2">
      <c r="A168" s="263" t="s">
        <v>2433</v>
      </c>
      <c r="B168" s="247" t="s">
        <v>3010</v>
      </c>
      <c r="C168" s="270" t="s">
        <v>3011</v>
      </c>
      <c r="D168" s="264" t="s">
        <v>3012</v>
      </c>
      <c r="E168" s="268" t="s">
        <v>3013</v>
      </c>
      <c r="F168" s="264" t="s">
        <v>3009</v>
      </c>
      <c r="G168" s="247" t="s">
        <v>3014</v>
      </c>
    </row>
    <row r="169" spans="1:7" ht="48" x14ac:dyDescent="0.2">
      <c r="A169" s="253" t="s">
        <v>3229</v>
      </c>
      <c r="B169" s="253" t="s">
        <v>4579</v>
      </c>
      <c r="C169" s="253" t="s">
        <v>4580</v>
      </c>
      <c r="D169" s="253" t="s">
        <v>4581</v>
      </c>
      <c r="E169" s="253" t="s">
        <v>4582</v>
      </c>
      <c r="F169" s="253" t="s">
        <v>4583</v>
      </c>
      <c r="G169" s="253" t="s">
        <v>4584</v>
      </c>
    </row>
    <row r="170" spans="1:7" ht="128" x14ac:dyDescent="0.2">
      <c r="A170" s="251" t="s">
        <v>3230</v>
      </c>
      <c r="B170" s="251"/>
      <c r="C170" s="251"/>
      <c r="D170" s="251"/>
      <c r="E170" s="251"/>
      <c r="F170" s="251"/>
      <c r="G170" s="251"/>
    </row>
    <row r="171" spans="1:7" ht="16" x14ac:dyDescent="0.2">
      <c r="A171" s="250" t="s">
        <v>667</v>
      </c>
      <c r="B171" s="250" t="s">
        <v>2537</v>
      </c>
      <c r="C171" s="250" t="s">
        <v>2538</v>
      </c>
      <c r="D171" s="250" t="s">
        <v>2539</v>
      </c>
      <c r="E171" s="250" t="s">
        <v>2540</v>
      </c>
      <c r="F171" s="250" t="s">
        <v>2541</v>
      </c>
      <c r="G171" s="250" t="s">
        <v>2538</v>
      </c>
    </row>
    <row r="172" spans="1:7" ht="16" x14ac:dyDescent="0.2">
      <c r="A172" s="250" t="s">
        <v>2434</v>
      </c>
      <c r="B172" s="250" t="s">
        <v>2542</v>
      </c>
      <c r="C172" s="250" t="s">
        <v>2543</v>
      </c>
      <c r="D172" s="250" t="s">
        <v>2544</v>
      </c>
      <c r="E172" s="250" t="s">
        <v>2545</v>
      </c>
      <c r="F172" s="250" t="s">
        <v>2814</v>
      </c>
      <c r="G172" s="250" t="s">
        <v>2546</v>
      </c>
    </row>
    <row r="173" spans="1:7" ht="16" x14ac:dyDescent="0.2">
      <c r="A173" s="251" t="s">
        <v>3231</v>
      </c>
      <c r="B173" s="251"/>
      <c r="C173" s="251"/>
      <c r="D173" s="251"/>
      <c r="E173" s="251"/>
      <c r="F173" s="251"/>
      <c r="G173" s="251"/>
    </row>
    <row r="174" spans="1:7" ht="16" x14ac:dyDescent="0.2">
      <c r="A174" s="250" t="s">
        <v>2474</v>
      </c>
      <c r="B174" s="250" t="s">
        <v>2547</v>
      </c>
      <c r="C174" s="250" t="s">
        <v>2548</v>
      </c>
      <c r="D174" s="250" t="s">
        <v>2549</v>
      </c>
      <c r="E174" s="250" t="s">
        <v>2550</v>
      </c>
      <c r="F174" s="250" t="s">
        <v>2815</v>
      </c>
      <c r="G174" s="250" t="s">
        <v>2551</v>
      </c>
    </row>
    <row r="175" spans="1:7" ht="16" x14ac:dyDescent="0.2">
      <c r="A175" s="250" t="s">
        <v>2473</v>
      </c>
      <c r="B175" s="250" t="s">
        <v>2552</v>
      </c>
      <c r="C175" s="250" t="s">
        <v>2553</v>
      </c>
      <c r="D175" s="250" t="s">
        <v>2554</v>
      </c>
      <c r="E175" s="250" t="s">
        <v>2555</v>
      </c>
      <c r="F175" s="250" t="s">
        <v>2816</v>
      </c>
      <c r="G175" s="250" t="s">
        <v>2556</v>
      </c>
    </row>
    <row r="176" spans="1:7" ht="16" x14ac:dyDescent="0.2">
      <c r="A176" s="250" t="s">
        <v>2475</v>
      </c>
      <c r="B176" s="250" t="s">
        <v>2557</v>
      </c>
      <c r="C176" s="250" t="s">
        <v>2558</v>
      </c>
      <c r="D176" s="250" t="s">
        <v>2559</v>
      </c>
      <c r="E176" s="250" t="s">
        <v>2560</v>
      </c>
      <c r="F176" s="250" t="s">
        <v>2817</v>
      </c>
      <c r="G176" s="250" t="s">
        <v>2561</v>
      </c>
    </row>
    <row r="177" spans="1:7" ht="16" x14ac:dyDescent="0.2">
      <c r="A177" s="250" t="s">
        <v>2472</v>
      </c>
      <c r="B177" s="250" t="s">
        <v>2562</v>
      </c>
      <c r="C177" s="250" t="s">
        <v>2563</v>
      </c>
      <c r="D177" s="250" t="s">
        <v>2564</v>
      </c>
      <c r="E177" s="250" t="s">
        <v>2565</v>
      </c>
      <c r="F177" s="250" t="s">
        <v>2818</v>
      </c>
      <c r="G177" s="250" t="s">
        <v>2566</v>
      </c>
    </row>
    <row r="178" spans="1:7" ht="16" x14ac:dyDescent="0.2">
      <c r="A178" s="250" t="s">
        <v>2476</v>
      </c>
      <c r="B178" s="250" t="s">
        <v>2567</v>
      </c>
      <c r="C178" s="250" t="s">
        <v>2568</v>
      </c>
      <c r="D178" s="250" t="s">
        <v>2569</v>
      </c>
      <c r="E178" s="250" t="s">
        <v>2570</v>
      </c>
      <c r="F178" s="250" t="s">
        <v>2819</v>
      </c>
      <c r="G178" s="250" t="s">
        <v>2571</v>
      </c>
    </row>
    <row r="179" spans="1:7" ht="16" x14ac:dyDescent="0.2">
      <c r="A179" s="251" t="s">
        <v>3232</v>
      </c>
      <c r="B179" s="251"/>
      <c r="C179" s="251"/>
      <c r="D179" s="251"/>
      <c r="E179" s="251"/>
      <c r="F179" s="251"/>
      <c r="G179" s="251"/>
    </row>
    <row r="180" spans="1:7" ht="16" x14ac:dyDescent="0.2">
      <c r="A180" s="251" t="s">
        <v>3189</v>
      </c>
      <c r="B180" s="251"/>
      <c r="C180" s="251"/>
      <c r="D180" s="251"/>
      <c r="E180" s="251"/>
      <c r="F180" s="251"/>
      <c r="G180" s="251"/>
    </row>
    <row r="181" spans="1:7" ht="16" x14ac:dyDescent="0.2">
      <c r="A181" s="251" t="s">
        <v>3190</v>
      </c>
      <c r="B181" s="251"/>
      <c r="C181" s="251"/>
      <c r="D181" s="251"/>
      <c r="E181" s="251"/>
      <c r="F181" s="251"/>
      <c r="G181" s="251"/>
    </row>
    <row r="182" spans="1:7" ht="16" x14ac:dyDescent="0.2">
      <c r="A182" s="251" t="s">
        <v>3191</v>
      </c>
      <c r="B182" s="251"/>
      <c r="C182" s="251"/>
      <c r="D182" s="251"/>
      <c r="E182" s="251"/>
      <c r="F182" s="251"/>
      <c r="G182" s="251"/>
    </row>
    <row r="183" spans="1:7" ht="16" x14ac:dyDescent="0.2">
      <c r="A183" s="250" t="s">
        <v>668</v>
      </c>
      <c r="B183" s="250" t="s">
        <v>669</v>
      </c>
      <c r="C183" s="250" t="s">
        <v>413</v>
      </c>
      <c r="D183" s="250" t="s">
        <v>670</v>
      </c>
      <c r="E183" s="250" t="s">
        <v>414</v>
      </c>
      <c r="F183" s="250" t="s">
        <v>415</v>
      </c>
      <c r="G183" s="250" t="s">
        <v>671</v>
      </c>
    </row>
    <row r="184" spans="1:7" ht="16" x14ac:dyDescent="0.2">
      <c r="A184" s="264" t="s">
        <v>19</v>
      </c>
      <c r="B184" s="264" t="s">
        <v>19</v>
      </c>
      <c r="C184" s="247" t="s">
        <v>675</v>
      </c>
      <c r="D184" s="264" t="s">
        <v>19</v>
      </c>
      <c r="E184" s="264" t="s">
        <v>674</v>
      </c>
      <c r="F184" s="264" t="s">
        <v>676</v>
      </c>
      <c r="G184" s="264" t="s">
        <v>677</v>
      </c>
    </row>
    <row r="185" spans="1:7" ht="16" x14ac:dyDescent="0.2">
      <c r="A185" s="264" t="s">
        <v>20</v>
      </c>
      <c r="B185" s="264" t="s">
        <v>678</v>
      </c>
      <c r="C185" s="247" t="s">
        <v>20</v>
      </c>
      <c r="D185" s="264" t="s">
        <v>679</v>
      </c>
      <c r="E185" s="264" t="s">
        <v>680</v>
      </c>
      <c r="F185" s="264" t="s">
        <v>681</v>
      </c>
      <c r="G185" s="264" t="s">
        <v>682</v>
      </c>
    </row>
    <row r="186" spans="1:7" ht="16" x14ac:dyDescent="0.2">
      <c r="A186" s="264" t="s">
        <v>21</v>
      </c>
      <c r="B186" s="264" t="s">
        <v>683</v>
      </c>
      <c r="C186" s="247" t="s">
        <v>686</v>
      </c>
      <c r="D186" s="264" t="s">
        <v>684</v>
      </c>
      <c r="E186" s="264" t="s">
        <v>685</v>
      </c>
      <c r="F186" s="264" t="s">
        <v>687</v>
      </c>
      <c r="G186" s="264" t="s">
        <v>688</v>
      </c>
    </row>
    <row r="187" spans="1:7" ht="16" x14ac:dyDescent="0.2">
      <c r="A187" s="253" t="s">
        <v>3233</v>
      </c>
      <c r="B187" s="253" t="s">
        <v>4585</v>
      </c>
      <c r="C187" s="253" t="s">
        <v>3233</v>
      </c>
      <c r="D187" s="253" t="s">
        <v>3233</v>
      </c>
      <c r="E187" s="253" t="s">
        <v>4586</v>
      </c>
      <c r="F187" s="253" t="s">
        <v>4587</v>
      </c>
      <c r="G187" s="253" t="s">
        <v>3233</v>
      </c>
    </row>
    <row r="188" spans="1:7" ht="16" x14ac:dyDescent="0.2">
      <c r="A188" s="264" t="s">
        <v>22</v>
      </c>
      <c r="B188" s="264" t="s">
        <v>22</v>
      </c>
      <c r="C188" s="247" t="s">
        <v>22</v>
      </c>
      <c r="D188" s="264" t="s">
        <v>22</v>
      </c>
      <c r="E188" s="264" t="s">
        <v>689</v>
      </c>
      <c r="F188" s="264" t="s">
        <v>690</v>
      </c>
      <c r="G188" s="264" t="s">
        <v>22</v>
      </c>
    </row>
    <row r="189" spans="1:7" ht="16" x14ac:dyDescent="0.2">
      <c r="A189" s="264" t="s">
        <v>1207</v>
      </c>
      <c r="B189" s="264" t="s">
        <v>1208</v>
      </c>
      <c r="C189" s="247" t="s">
        <v>1211</v>
      </c>
      <c r="D189" s="264" t="s">
        <v>1209</v>
      </c>
      <c r="E189" s="264" t="s">
        <v>1210</v>
      </c>
      <c r="F189" s="264" t="s">
        <v>1212</v>
      </c>
      <c r="G189" s="264" t="s">
        <v>1213</v>
      </c>
    </row>
    <row r="190" spans="1:7" ht="16" x14ac:dyDescent="0.2">
      <c r="A190" s="264" t="s">
        <v>2435</v>
      </c>
      <c r="B190" s="271" t="s">
        <v>2832</v>
      </c>
      <c r="C190" s="271" t="s">
        <v>2435</v>
      </c>
      <c r="D190" s="271" t="s">
        <v>2833</v>
      </c>
      <c r="E190" s="271" t="s">
        <v>2834</v>
      </c>
      <c r="F190" s="271" t="s">
        <v>2835</v>
      </c>
      <c r="G190" s="271" t="s">
        <v>2435</v>
      </c>
    </row>
    <row r="191" spans="1:7" ht="16" x14ac:dyDescent="0.2">
      <c r="A191" s="272" t="s">
        <v>1737</v>
      </c>
      <c r="B191" s="270" t="s">
        <v>1973</v>
      </c>
      <c r="C191" s="247" t="s">
        <v>1737</v>
      </c>
      <c r="D191" s="264" t="s">
        <v>1974</v>
      </c>
      <c r="E191" s="264" t="s">
        <v>1975</v>
      </c>
      <c r="F191" s="264" t="s">
        <v>1976</v>
      </c>
      <c r="G191" s="264" t="s">
        <v>1977</v>
      </c>
    </row>
    <row r="192" spans="1:7" ht="16" x14ac:dyDescent="0.2">
      <c r="A192" s="264" t="s">
        <v>2393</v>
      </c>
      <c r="B192" s="264" t="s">
        <v>2393</v>
      </c>
      <c r="C192" s="247" t="s">
        <v>2393</v>
      </c>
      <c r="D192" s="264" t="s">
        <v>2393</v>
      </c>
      <c r="E192" s="264" t="s">
        <v>2394</v>
      </c>
      <c r="F192" s="264" t="s">
        <v>2395</v>
      </c>
      <c r="G192" s="264" t="s">
        <v>2393</v>
      </c>
    </row>
    <row r="193" spans="1:7" ht="16" x14ac:dyDescent="0.2">
      <c r="A193" s="264" t="s">
        <v>2436</v>
      </c>
      <c r="B193" s="271" t="s">
        <v>2836</v>
      </c>
      <c r="C193" s="271" t="s">
        <v>2436</v>
      </c>
      <c r="D193" s="271" t="s">
        <v>2837</v>
      </c>
      <c r="E193" s="271" t="s">
        <v>2838</v>
      </c>
      <c r="F193" s="271" t="s">
        <v>2839</v>
      </c>
      <c r="G193" s="271" t="s">
        <v>2840</v>
      </c>
    </row>
    <row r="194" spans="1:7" ht="16" x14ac:dyDescent="0.2">
      <c r="A194" s="264" t="s">
        <v>2437</v>
      </c>
      <c r="B194" s="271" t="s">
        <v>2841</v>
      </c>
      <c r="C194" s="271" t="s">
        <v>2437</v>
      </c>
      <c r="D194" s="271" t="s">
        <v>2842</v>
      </c>
      <c r="E194" s="271" t="s">
        <v>2843</v>
      </c>
      <c r="F194" s="271" t="s">
        <v>2844</v>
      </c>
      <c r="G194" s="271" t="s">
        <v>2845</v>
      </c>
    </row>
    <row r="195" spans="1:7" ht="16" x14ac:dyDescent="0.2">
      <c r="A195" s="264" t="s">
        <v>23</v>
      </c>
      <c r="B195" s="264" t="s">
        <v>691</v>
      </c>
      <c r="C195" s="247" t="s">
        <v>694</v>
      </c>
      <c r="D195" s="264" t="s">
        <v>692</v>
      </c>
      <c r="E195" s="264" t="s">
        <v>693</v>
      </c>
      <c r="F195" s="264" t="s">
        <v>695</v>
      </c>
      <c r="G195" s="264" t="s">
        <v>696</v>
      </c>
    </row>
    <row r="196" spans="1:7" ht="16" x14ac:dyDescent="0.2">
      <c r="A196" s="264" t="s">
        <v>2438</v>
      </c>
      <c r="B196" s="271" t="s">
        <v>2438</v>
      </c>
      <c r="C196" s="271" t="s">
        <v>2438</v>
      </c>
      <c r="D196" s="271" t="s">
        <v>2438</v>
      </c>
      <c r="E196" s="271" t="s">
        <v>2846</v>
      </c>
      <c r="F196" s="271" t="s">
        <v>2847</v>
      </c>
      <c r="G196" s="271" t="s">
        <v>2438</v>
      </c>
    </row>
    <row r="197" spans="1:7" ht="16" x14ac:dyDescent="0.2">
      <c r="A197" s="264" t="s">
        <v>2439</v>
      </c>
      <c r="B197" s="271" t="s">
        <v>2848</v>
      </c>
      <c r="C197" s="271" t="s">
        <v>2849</v>
      </c>
      <c r="D197" s="271" t="s">
        <v>2439</v>
      </c>
      <c r="E197" s="271" t="s">
        <v>2850</v>
      </c>
      <c r="F197" s="271" t="s">
        <v>2851</v>
      </c>
      <c r="G197" s="271" t="s">
        <v>2852</v>
      </c>
    </row>
    <row r="198" spans="1:7" ht="16" x14ac:dyDescent="0.2">
      <c r="A198" s="264" t="s">
        <v>24</v>
      </c>
      <c r="B198" s="264" t="s">
        <v>24</v>
      </c>
      <c r="C198" s="247" t="s">
        <v>24</v>
      </c>
      <c r="D198" s="264" t="s">
        <v>697</v>
      </c>
      <c r="E198" s="264" t="s">
        <v>698</v>
      </c>
      <c r="F198" s="264" t="s">
        <v>699</v>
      </c>
      <c r="G198" s="264" t="s">
        <v>700</v>
      </c>
    </row>
    <row r="199" spans="1:7" ht="16" x14ac:dyDescent="0.2">
      <c r="A199" s="264" t="s">
        <v>25</v>
      </c>
      <c r="B199" s="264" t="s">
        <v>701</v>
      </c>
      <c r="C199" s="247" t="s">
        <v>25</v>
      </c>
      <c r="D199" s="264" t="s">
        <v>25</v>
      </c>
      <c r="E199" s="264" t="s">
        <v>702</v>
      </c>
      <c r="F199" s="264" t="s">
        <v>703</v>
      </c>
      <c r="G199" s="264" t="s">
        <v>25</v>
      </c>
    </row>
    <row r="200" spans="1:7" ht="16" x14ac:dyDescent="0.2">
      <c r="A200" s="264" t="s">
        <v>26</v>
      </c>
      <c r="B200" s="264" t="s">
        <v>704</v>
      </c>
      <c r="C200" s="247" t="s">
        <v>706</v>
      </c>
      <c r="D200" s="264" t="s">
        <v>26</v>
      </c>
      <c r="E200" s="264" t="s">
        <v>705</v>
      </c>
      <c r="F200" s="264" t="s">
        <v>707</v>
      </c>
      <c r="G200" s="264" t="s">
        <v>708</v>
      </c>
    </row>
    <row r="201" spans="1:7" ht="16" x14ac:dyDescent="0.2">
      <c r="A201" s="264" t="s">
        <v>2440</v>
      </c>
      <c r="B201" s="271" t="s">
        <v>2853</v>
      </c>
      <c r="C201" s="271" t="s">
        <v>2854</v>
      </c>
      <c r="D201" s="271" t="s">
        <v>2855</v>
      </c>
      <c r="E201" s="271" t="s">
        <v>2856</v>
      </c>
      <c r="F201" s="271" t="s">
        <v>2857</v>
      </c>
      <c r="G201" s="271" t="s">
        <v>2854</v>
      </c>
    </row>
    <row r="202" spans="1:7" ht="16" x14ac:dyDescent="0.2">
      <c r="A202" s="264" t="s">
        <v>27</v>
      </c>
      <c r="B202" s="264" t="s">
        <v>27</v>
      </c>
      <c r="C202" s="247" t="s">
        <v>710</v>
      </c>
      <c r="D202" s="264" t="s">
        <v>27</v>
      </c>
      <c r="E202" s="264" t="s">
        <v>709</v>
      </c>
      <c r="F202" s="264" t="s">
        <v>711</v>
      </c>
      <c r="G202" s="264" t="s">
        <v>27</v>
      </c>
    </row>
    <row r="203" spans="1:7" ht="16" x14ac:dyDescent="0.2">
      <c r="A203" s="264" t="s">
        <v>28</v>
      </c>
      <c r="B203" s="264" t="s">
        <v>712</v>
      </c>
      <c r="C203" s="247" t="s">
        <v>28</v>
      </c>
      <c r="D203" s="264" t="s">
        <v>28</v>
      </c>
      <c r="E203" s="264" t="s">
        <v>713</v>
      </c>
      <c r="F203" s="264" t="s">
        <v>714</v>
      </c>
      <c r="G203" s="264" t="s">
        <v>715</v>
      </c>
    </row>
    <row r="204" spans="1:7" ht="16" x14ac:dyDescent="0.2">
      <c r="A204" s="264" t="s">
        <v>29</v>
      </c>
      <c r="B204" s="264" t="s">
        <v>716</v>
      </c>
      <c r="C204" s="247" t="s">
        <v>718</v>
      </c>
      <c r="D204" s="264" t="s">
        <v>29</v>
      </c>
      <c r="E204" s="264" t="s">
        <v>717</v>
      </c>
      <c r="F204" s="264" t="s">
        <v>719</v>
      </c>
      <c r="G204" s="264" t="s">
        <v>720</v>
      </c>
    </row>
    <row r="205" spans="1:7" ht="16" x14ac:dyDescent="0.2">
      <c r="A205" s="264" t="s">
        <v>1214</v>
      </c>
      <c r="B205" s="264" t="s">
        <v>1215</v>
      </c>
      <c r="C205" s="247" t="s">
        <v>1216</v>
      </c>
      <c r="D205" s="264" t="s">
        <v>1217</v>
      </c>
      <c r="E205" s="264" t="s">
        <v>1218</v>
      </c>
      <c r="F205" s="264" t="s">
        <v>1219</v>
      </c>
      <c r="G205" s="264" t="s">
        <v>1220</v>
      </c>
    </row>
    <row r="206" spans="1:7" ht="16" x14ac:dyDescent="0.2">
      <c r="A206" s="264" t="s">
        <v>1221</v>
      </c>
      <c r="B206" s="264" t="s">
        <v>1222</v>
      </c>
      <c r="C206" s="247" t="s">
        <v>1223</v>
      </c>
      <c r="D206" s="264" t="s">
        <v>1224</v>
      </c>
      <c r="E206" s="264" t="s">
        <v>1225</v>
      </c>
      <c r="F206" s="264" t="s">
        <v>1226</v>
      </c>
      <c r="G206" s="264" t="s">
        <v>1227</v>
      </c>
    </row>
    <row r="207" spans="1:7" ht="16" x14ac:dyDescent="0.2">
      <c r="A207" s="264" t="s">
        <v>30</v>
      </c>
      <c r="B207" s="264" t="s">
        <v>30</v>
      </c>
      <c r="C207" s="247" t="s">
        <v>30</v>
      </c>
      <c r="D207" s="264" t="s">
        <v>30</v>
      </c>
      <c r="E207" s="264" t="s">
        <v>721</v>
      </c>
      <c r="F207" s="264" t="s">
        <v>722</v>
      </c>
      <c r="G207" s="264" t="s">
        <v>723</v>
      </c>
    </row>
    <row r="208" spans="1:7" ht="16" x14ac:dyDescent="0.2">
      <c r="A208" s="264" t="s">
        <v>31</v>
      </c>
      <c r="B208" s="264" t="s">
        <v>724</v>
      </c>
      <c r="C208" s="247" t="s">
        <v>727</v>
      </c>
      <c r="D208" s="264" t="s">
        <v>725</v>
      </c>
      <c r="E208" s="264" t="s">
        <v>726</v>
      </c>
      <c r="F208" s="264" t="s">
        <v>728</v>
      </c>
      <c r="G208" s="264" t="s">
        <v>727</v>
      </c>
    </row>
    <row r="209" spans="1:7" ht="16" x14ac:dyDescent="0.2">
      <c r="A209" s="264" t="s">
        <v>1228</v>
      </c>
      <c r="B209" s="264" t="s">
        <v>1228</v>
      </c>
      <c r="C209" s="247" t="s">
        <v>1229</v>
      </c>
      <c r="D209" s="264" t="s">
        <v>1228</v>
      </c>
      <c r="E209" s="264" t="s">
        <v>1230</v>
      </c>
      <c r="F209" s="264" t="s">
        <v>1231</v>
      </c>
      <c r="G209" s="264" t="s">
        <v>1232</v>
      </c>
    </row>
    <row r="210" spans="1:7" ht="16" x14ac:dyDescent="0.2">
      <c r="A210" s="264" t="s">
        <v>32</v>
      </c>
      <c r="B210" s="264" t="s">
        <v>729</v>
      </c>
      <c r="C210" s="247" t="s">
        <v>32</v>
      </c>
      <c r="D210" s="264" t="s">
        <v>730</v>
      </c>
      <c r="E210" s="264" t="s">
        <v>731</v>
      </c>
      <c r="F210" s="264" t="s">
        <v>732</v>
      </c>
      <c r="G210" s="264" t="s">
        <v>733</v>
      </c>
    </row>
    <row r="211" spans="1:7" ht="16" x14ac:dyDescent="0.2">
      <c r="A211" s="264" t="s">
        <v>33</v>
      </c>
      <c r="B211" s="264" t="s">
        <v>33</v>
      </c>
      <c r="C211" s="247" t="s">
        <v>33</v>
      </c>
      <c r="D211" s="264" t="s">
        <v>33</v>
      </c>
      <c r="E211" s="264" t="s">
        <v>734</v>
      </c>
      <c r="F211" s="264" t="s">
        <v>735</v>
      </c>
      <c r="G211" s="264" t="s">
        <v>736</v>
      </c>
    </row>
    <row r="212" spans="1:7" ht="16" x14ac:dyDescent="0.2">
      <c r="A212" s="264" t="s">
        <v>34</v>
      </c>
      <c r="B212" s="264" t="s">
        <v>34</v>
      </c>
      <c r="C212" s="247" t="s">
        <v>34</v>
      </c>
      <c r="D212" s="264" t="s">
        <v>34</v>
      </c>
      <c r="E212" s="264" t="s">
        <v>737</v>
      </c>
      <c r="F212" s="264" t="s">
        <v>738</v>
      </c>
      <c r="G212" s="264" t="s">
        <v>34</v>
      </c>
    </row>
    <row r="213" spans="1:7" ht="16" x14ac:dyDescent="0.2">
      <c r="A213" s="264" t="s">
        <v>35</v>
      </c>
      <c r="B213" s="264" t="s">
        <v>751</v>
      </c>
      <c r="C213" s="247" t="s">
        <v>35</v>
      </c>
      <c r="D213" s="264" t="s">
        <v>752</v>
      </c>
      <c r="E213" s="264" t="s">
        <v>753</v>
      </c>
      <c r="F213" s="264" t="s">
        <v>754</v>
      </c>
      <c r="G213" s="264" t="s">
        <v>35</v>
      </c>
    </row>
    <row r="214" spans="1:7" ht="16" x14ac:dyDescent="0.2">
      <c r="A214" s="264" t="s">
        <v>36</v>
      </c>
      <c r="B214" s="264" t="s">
        <v>739</v>
      </c>
      <c r="C214" s="247" t="s">
        <v>742</v>
      </c>
      <c r="D214" s="264" t="s">
        <v>740</v>
      </c>
      <c r="E214" s="264" t="s">
        <v>741</v>
      </c>
      <c r="F214" s="264" t="s">
        <v>743</v>
      </c>
      <c r="G214" s="264" t="s">
        <v>744</v>
      </c>
    </row>
    <row r="215" spans="1:7" ht="16" x14ac:dyDescent="0.2">
      <c r="A215" s="264" t="s">
        <v>37</v>
      </c>
      <c r="B215" s="264" t="s">
        <v>745</v>
      </c>
      <c r="C215" s="247" t="s">
        <v>748</v>
      </c>
      <c r="D215" s="264" t="s">
        <v>746</v>
      </c>
      <c r="E215" s="264" t="s">
        <v>747</v>
      </c>
      <c r="F215" s="264" t="s">
        <v>749</v>
      </c>
      <c r="G215" s="264" t="s">
        <v>750</v>
      </c>
    </row>
    <row r="216" spans="1:7" ht="16" x14ac:dyDescent="0.2">
      <c r="A216" s="264" t="s">
        <v>2441</v>
      </c>
      <c r="B216" s="271" t="s">
        <v>2441</v>
      </c>
      <c r="C216" s="271" t="s">
        <v>2858</v>
      </c>
      <c r="D216" s="271" t="s">
        <v>2859</v>
      </c>
      <c r="E216" s="271" t="s">
        <v>2860</v>
      </c>
      <c r="F216" s="271" t="s">
        <v>2861</v>
      </c>
      <c r="G216" s="271" t="s">
        <v>2858</v>
      </c>
    </row>
    <row r="217" spans="1:7" ht="16" x14ac:dyDescent="0.2">
      <c r="A217" s="264" t="s">
        <v>38</v>
      </c>
      <c r="B217" s="264" t="s">
        <v>755</v>
      </c>
      <c r="C217" s="247" t="s">
        <v>758</v>
      </c>
      <c r="D217" s="264" t="s">
        <v>756</v>
      </c>
      <c r="E217" s="264" t="s">
        <v>757</v>
      </c>
      <c r="F217" s="264" t="s">
        <v>759</v>
      </c>
      <c r="G217" s="264" t="s">
        <v>760</v>
      </c>
    </row>
    <row r="218" spans="1:7" ht="16" x14ac:dyDescent="0.2">
      <c r="A218" s="264" t="s">
        <v>39</v>
      </c>
      <c r="B218" s="264" t="s">
        <v>761</v>
      </c>
      <c r="C218" s="247" t="s">
        <v>39</v>
      </c>
      <c r="D218" s="264" t="s">
        <v>762</v>
      </c>
      <c r="E218" s="264" t="s">
        <v>763</v>
      </c>
      <c r="F218" s="264" t="s">
        <v>764</v>
      </c>
      <c r="G218" s="264" t="s">
        <v>765</v>
      </c>
    </row>
    <row r="219" spans="1:7" ht="16" x14ac:dyDescent="0.2">
      <c r="A219" s="264" t="s">
        <v>2442</v>
      </c>
      <c r="B219" s="271" t="s">
        <v>2862</v>
      </c>
      <c r="C219" s="271" t="s">
        <v>2442</v>
      </c>
      <c r="D219" s="271" t="s">
        <v>2442</v>
      </c>
      <c r="E219" s="271" t="s">
        <v>2863</v>
      </c>
      <c r="F219" s="271" t="s">
        <v>2864</v>
      </c>
      <c r="G219" s="271" t="s">
        <v>2442</v>
      </c>
    </row>
    <row r="220" spans="1:7" ht="16" x14ac:dyDescent="0.2">
      <c r="A220" s="264" t="s">
        <v>1237</v>
      </c>
      <c r="B220" s="264" t="s">
        <v>1238</v>
      </c>
      <c r="C220" s="247" t="s">
        <v>1237</v>
      </c>
      <c r="D220" s="264" t="s">
        <v>1237</v>
      </c>
      <c r="E220" s="264" t="s">
        <v>1239</v>
      </c>
      <c r="F220" s="264" t="s">
        <v>1239</v>
      </c>
      <c r="G220" s="264" t="s">
        <v>1237</v>
      </c>
    </row>
    <row r="221" spans="1:7" ht="16" x14ac:dyDescent="0.2">
      <c r="A221" s="264" t="s">
        <v>3234</v>
      </c>
      <c r="B221" s="264"/>
      <c r="C221" s="247"/>
      <c r="D221" s="264"/>
      <c r="E221" s="264"/>
      <c r="F221" s="264"/>
      <c r="G221" s="264"/>
    </row>
    <row r="222" spans="1:7" ht="16" x14ac:dyDescent="0.2">
      <c r="A222" s="264" t="s">
        <v>3235</v>
      </c>
      <c r="B222" s="264"/>
      <c r="C222" s="247"/>
      <c r="D222" s="264"/>
      <c r="E222" s="264"/>
      <c r="F222" s="264"/>
      <c r="G222" s="264"/>
    </row>
    <row r="223" spans="1:7" ht="16" x14ac:dyDescent="0.2">
      <c r="A223" s="264" t="s">
        <v>3236</v>
      </c>
      <c r="B223" s="264"/>
      <c r="C223" s="247"/>
      <c r="D223" s="264"/>
      <c r="E223" s="264"/>
      <c r="F223" s="264"/>
      <c r="G223" s="264"/>
    </row>
    <row r="224" spans="1:7" ht="16" x14ac:dyDescent="0.2">
      <c r="A224" s="264" t="s">
        <v>3237</v>
      </c>
      <c r="B224" s="264"/>
      <c r="C224" s="247"/>
      <c r="D224" s="264"/>
      <c r="E224" s="264"/>
      <c r="F224" s="264"/>
      <c r="G224" s="264"/>
    </row>
    <row r="225" spans="1:7" ht="16" x14ac:dyDescent="0.2">
      <c r="A225" s="264" t="s">
        <v>3238</v>
      </c>
      <c r="B225" s="264"/>
      <c r="C225" s="247"/>
      <c r="D225" s="264"/>
      <c r="E225" s="264"/>
      <c r="F225" s="264"/>
      <c r="G225" s="264"/>
    </row>
    <row r="226" spans="1:7" ht="16" x14ac:dyDescent="0.2">
      <c r="A226" s="264" t="s">
        <v>3239</v>
      </c>
      <c r="B226" s="264"/>
      <c r="C226" s="247"/>
      <c r="D226" s="264"/>
      <c r="E226" s="264"/>
      <c r="F226" s="264"/>
      <c r="G226" s="264"/>
    </row>
    <row r="227" spans="1:7" ht="16" x14ac:dyDescent="0.2">
      <c r="A227" s="264" t="s">
        <v>3240</v>
      </c>
      <c r="B227" s="264"/>
      <c r="C227" s="247"/>
      <c r="D227" s="264"/>
      <c r="E227" s="264"/>
      <c r="F227" s="264"/>
      <c r="G227" s="264"/>
    </row>
    <row r="228" spans="1:7" ht="16" x14ac:dyDescent="0.2">
      <c r="A228" s="264" t="s">
        <v>3241</v>
      </c>
      <c r="B228" s="264"/>
      <c r="C228" s="247"/>
      <c r="D228" s="264"/>
      <c r="E228" s="264"/>
      <c r="F228" s="264"/>
      <c r="G228" s="264"/>
    </row>
    <row r="229" spans="1:7" ht="16" x14ac:dyDescent="0.2">
      <c r="A229" s="264" t="s">
        <v>3242</v>
      </c>
      <c r="B229" s="264"/>
      <c r="C229" s="247"/>
      <c r="D229" s="264"/>
      <c r="E229" s="264"/>
      <c r="F229" s="264"/>
      <c r="G229" s="264"/>
    </row>
    <row r="230" spans="1:7" ht="16" x14ac:dyDescent="0.2">
      <c r="A230" s="264" t="s">
        <v>3243</v>
      </c>
      <c r="B230" s="264"/>
      <c r="C230" s="247"/>
      <c r="D230" s="264"/>
      <c r="E230" s="264"/>
      <c r="F230" s="264"/>
      <c r="G230" s="264"/>
    </row>
    <row r="231" spans="1:7" ht="16" x14ac:dyDescent="0.2">
      <c r="A231" s="264" t="s">
        <v>3244</v>
      </c>
      <c r="B231" s="264"/>
      <c r="C231" s="247"/>
      <c r="D231" s="264"/>
      <c r="E231" s="264"/>
      <c r="F231" s="264"/>
      <c r="G231" s="264"/>
    </row>
    <row r="232" spans="1:7" ht="16" x14ac:dyDescent="0.2">
      <c r="A232" s="264" t="s">
        <v>3245</v>
      </c>
      <c r="B232" s="264"/>
      <c r="C232" s="247"/>
      <c r="D232" s="264"/>
      <c r="E232" s="264"/>
      <c r="F232" s="264"/>
      <c r="G232" s="264"/>
    </row>
    <row r="233" spans="1:7" ht="16" x14ac:dyDescent="0.2">
      <c r="A233" s="264" t="s">
        <v>3246</v>
      </c>
      <c r="B233" s="264"/>
      <c r="C233" s="247"/>
      <c r="D233" s="264"/>
      <c r="E233" s="264"/>
      <c r="F233" s="264"/>
      <c r="G233" s="264"/>
    </row>
    <row r="234" spans="1:7" ht="16" x14ac:dyDescent="0.2">
      <c r="A234" s="264" t="s">
        <v>3247</v>
      </c>
      <c r="B234" s="264"/>
      <c r="C234" s="247"/>
      <c r="D234" s="264"/>
      <c r="E234" s="264"/>
      <c r="F234" s="264"/>
      <c r="G234" s="264"/>
    </row>
    <row r="235" spans="1:7" ht="16" x14ac:dyDescent="0.2">
      <c r="A235" s="264" t="s">
        <v>3248</v>
      </c>
      <c r="B235" s="264"/>
      <c r="C235" s="247"/>
      <c r="D235" s="264"/>
      <c r="E235" s="264"/>
      <c r="F235" s="264"/>
      <c r="G235" s="264"/>
    </row>
    <row r="236" spans="1:7" ht="16" x14ac:dyDescent="0.2">
      <c r="A236" s="264" t="s">
        <v>3249</v>
      </c>
      <c r="B236" s="264"/>
      <c r="C236" s="247"/>
      <c r="D236" s="264"/>
      <c r="E236" s="264"/>
      <c r="F236" s="264"/>
      <c r="G236" s="264"/>
    </row>
    <row r="237" spans="1:7" ht="16" x14ac:dyDescent="0.2">
      <c r="A237" s="264" t="s">
        <v>3250</v>
      </c>
      <c r="B237" s="264"/>
      <c r="C237" s="247"/>
      <c r="D237" s="264"/>
      <c r="E237" s="264"/>
      <c r="F237" s="264"/>
      <c r="G237" s="264"/>
    </row>
    <row r="238" spans="1:7" ht="16" x14ac:dyDescent="0.2">
      <c r="A238" s="264" t="s">
        <v>3251</v>
      </c>
      <c r="B238" s="264"/>
      <c r="C238" s="247"/>
      <c r="D238" s="264"/>
      <c r="E238" s="264"/>
      <c r="F238" s="264"/>
      <c r="G238" s="264"/>
    </row>
    <row r="239" spans="1:7" ht="16" x14ac:dyDescent="0.2">
      <c r="A239" s="264" t="s">
        <v>3252</v>
      </c>
      <c r="B239" s="264"/>
      <c r="C239" s="247"/>
      <c r="D239" s="264"/>
      <c r="E239" s="264"/>
      <c r="F239" s="264"/>
      <c r="G239" s="264"/>
    </row>
    <row r="240" spans="1:7" ht="16" x14ac:dyDescent="0.2">
      <c r="A240" s="264" t="s">
        <v>2443</v>
      </c>
      <c r="B240" s="271" t="s">
        <v>2865</v>
      </c>
      <c r="C240" s="271" t="s">
        <v>2443</v>
      </c>
      <c r="D240" s="271" t="s">
        <v>2866</v>
      </c>
      <c r="E240" s="271" t="s">
        <v>2867</v>
      </c>
      <c r="F240" s="271" t="s">
        <v>2868</v>
      </c>
      <c r="G240" s="271" t="s">
        <v>2869</v>
      </c>
    </row>
    <row r="241" spans="1:7" ht="16" x14ac:dyDescent="0.2">
      <c r="A241" s="264" t="s">
        <v>40</v>
      </c>
      <c r="B241" s="264" t="s">
        <v>766</v>
      </c>
      <c r="C241" s="247" t="s">
        <v>769</v>
      </c>
      <c r="D241" s="264" t="s">
        <v>767</v>
      </c>
      <c r="E241" s="264" t="s">
        <v>768</v>
      </c>
      <c r="F241" s="264" t="s">
        <v>770</v>
      </c>
      <c r="G241" s="264" t="s">
        <v>766</v>
      </c>
    </row>
    <row r="242" spans="1:7" ht="16" x14ac:dyDescent="0.2">
      <c r="A242" s="264" t="s">
        <v>1247</v>
      </c>
      <c r="B242" s="264" t="s">
        <v>1247</v>
      </c>
      <c r="C242" s="247" t="s">
        <v>1247</v>
      </c>
      <c r="D242" s="264" t="s">
        <v>1248</v>
      </c>
      <c r="E242" s="264" t="s">
        <v>1249</v>
      </c>
      <c r="F242" s="264" t="s">
        <v>1250</v>
      </c>
      <c r="G242" s="264" t="s">
        <v>1247</v>
      </c>
    </row>
    <row r="243" spans="1:7" ht="16" x14ac:dyDescent="0.2">
      <c r="A243" s="264" t="s">
        <v>1240</v>
      </c>
      <c r="B243" s="264" t="s">
        <v>1241</v>
      </c>
      <c r="C243" s="247" t="s">
        <v>1242</v>
      </c>
      <c r="D243" s="264" t="s">
        <v>1243</v>
      </c>
      <c r="E243" s="264" t="s">
        <v>1244</v>
      </c>
      <c r="F243" s="264" t="s">
        <v>1245</v>
      </c>
      <c r="G243" s="264" t="s">
        <v>1246</v>
      </c>
    </row>
    <row r="244" spans="1:7" ht="16" x14ac:dyDescent="0.2">
      <c r="A244" s="264" t="s">
        <v>41</v>
      </c>
      <c r="B244" s="264" t="s">
        <v>41</v>
      </c>
      <c r="C244" s="247" t="s">
        <v>41</v>
      </c>
      <c r="D244" s="264" t="s">
        <v>41</v>
      </c>
      <c r="E244" s="264" t="s">
        <v>771</v>
      </c>
      <c r="F244" s="264" t="s">
        <v>772</v>
      </c>
      <c r="G244" s="264" t="s">
        <v>41</v>
      </c>
    </row>
    <row r="245" spans="1:7" ht="16" x14ac:dyDescent="0.2">
      <c r="A245" s="264" t="s">
        <v>773</v>
      </c>
      <c r="B245" s="264" t="s">
        <v>774</v>
      </c>
      <c r="C245" s="247" t="s">
        <v>777</v>
      </c>
      <c r="D245" s="264" t="s">
        <v>775</v>
      </c>
      <c r="E245" s="264" t="s">
        <v>776</v>
      </c>
      <c r="F245" s="264" t="s">
        <v>778</v>
      </c>
      <c r="G245" s="264" t="s">
        <v>779</v>
      </c>
    </row>
    <row r="246" spans="1:7" ht="16" x14ac:dyDescent="0.2">
      <c r="A246" s="264" t="s">
        <v>42</v>
      </c>
      <c r="B246" s="264" t="s">
        <v>780</v>
      </c>
      <c r="C246" s="247" t="s">
        <v>783</v>
      </c>
      <c r="D246" s="264" t="s">
        <v>781</v>
      </c>
      <c r="E246" s="264" t="s">
        <v>782</v>
      </c>
      <c r="F246" s="264" t="s">
        <v>784</v>
      </c>
      <c r="G246" s="264" t="s">
        <v>785</v>
      </c>
    </row>
    <row r="247" spans="1:7" ht="16" x14ac:dyDescent="0.2">
      <c r="A247" s="264" t="s">
        <v>43</v>
      </c>
      <c r="B247" s="264" t="s">
        <v>43</v>
      </c>
      <c r="C247" s="247" t="s">
        <v>43</v>
      </c>
      <c r="D247" s="264" t="s">
        <v>786</v>
      </c>
      <c r="E247" s="264" t="s">
        <v>787</v>
      </c>
      <c r="F247" s="264" t="s">
        <v>788</v>
      </c>
      <c r="G247" s="264" t="s">
        <v>43</v>
      </c>
    </row>
    <row r="248" spans="1:7" ht="16" x14ac:dyDescent="0.2">
      <c r="A248" s="264" t="s">
        <v>44</v>
      </c>
      <c r="B248" s="273" t="s">
        <v>44</v>
      </c>
      <c r="C248" s="274" t="s">
        <v>1395</v>
      </c>
      <c r="D248" s="274" t="s">
        <v>4979</v>
      </c>
      <c r="E248" s="247" t="s">
        <v>1396</v>
      </c>
      <c r="F248" s="264" t="s">
        <v>1397</v>
      </c>
      <c r="G248" s="254" t="s">
        <v>1398</v>
      </c>
    </row>
    <row r="249" spans="1:7" ht="16" x14ac:dyDescent="0.2">
      <c r="A249" s="264" t="s">
        <v>2444</v>
      </c>
      <c r="B249" s="271" t="s">
        <v>2870</v>
      </c>
      <c r="C249" s="271" t="s">
        <v>2871</v>
      </c>
      <c r="D249" s="271" t="s">
        <v>2872</v>
      </c>
      <c r="E249" s="271" t="s">
        <v>2873</v>
      </c>
      <c r="F249" s="271" t="s">
        <v>2874</v>
      </c>
      <c r="G249" s="271" t="s">
        <v>2871</v>
      </c>
    </row>
    <row r="250" spans="1:7" ht="16" x14ac:dyDescent="0.2">
      <c r="A250" s="264" t="s">
        <v>2445</v>
      </c>
      <c r="B250" s="271" t="s">
        <v>2875</v>
      </c>
      <c r="C250" s="255" t="s">
        <v>2876</v>
      </c>
      <c r="D250" s="271" t="s">
        <v>2877</v>
      </c>
      <c r="E250" s="271" t="s">
        <v>2878</v>
      </c>
      <c r="F250" s="271" t="s">
        <v>2879</v>
      </c>
      <c r="G250" s="271" t="s">
        <v>2876</v>
      </c>
    </row>
    <row r="251" spans="1:7" ht="16" x14ac:dyDescent="0.2">
      <c r="A251" s="264" t="s">
        <v>2396</v>
      </c>
      <c r="B251" s="264" t="s">
        <v>2397</v>
      </c>
      <c r="C251" s="247" t="s">
        <v>2398</v>
      </c>
      <c r="D251" s="264" t="s">
        <v>2399</v>
      </c>
      <c r="E251" s="264" t="s">
        <v>2400</v>
      </c>
      <c r="F251" s="264" t="s">
        <v>2401</v>
      </c>
      <c r="G251" s="264" t="s">
        <v>2398</v>
      </c>
    </row>
    <row r="252" spans="1:7" ht="16" x14ac:dyDescent="0.2">
      <c r="A252" s="264" t="s">
        <v>45</v>
      </c>
      <c r="B252" s="273" t="s">
        <v>45</v>
      </c>
      <c r="C252" s="274" t="s">
        <v>791</v>
      </c>
      <c r="D252" s="274" t="s">
        <v>789</v>
      </c>
      <c r="E252" s="247" t="s">
        <v>790</v>
      </c>
      <c r="F252" s="264" t="s">
        <v>792</v>
      </c>
      <c r="G252" s="254" t="s">
        <v>793</v>
      </c>
    </row>
    <row r="253" spans="1:7" ht="16" x14ac:dyDescent="0.2">
      <c r="A253" s="253" t="s">
        <v>3253</v>
      </c>
      <c r="B253" s="253" t="s">
        <v>4588</v>
      </c>
      <c r="C253" s="253" t="s">
        <v>3253</v>
      </c>
      <c r="D253" s="253" t="s">
        <v>3253</v>
      </c>
      <c r="E253" s="253" t="s">
        <v>4589</v>
      </c>
      <c r="F253" s="253" t="s">
        <v>4590</v>
      </c>
      <c r="G253" s="253" t="s">
        <v>4591</v>
      </c>
    </row>
    <row r="254" spans="1:7" ht="16" x14ac:dyDescent="0.2">
      <c r="A254" s="264" t="s">
        <v>46</v>
      </c>
      <c r="B254" s="264" t="s">
        <v>794</v>
      </c>
      <c r="C254" s="247" t="s">
        <v>797</v>
      </c>
      <c r="D254" s="264" t="s">
        <v>795</v>
      </c>
      <c r="E254" s="264" t="s">
        <v>796</v>
      </c>
      <c r="F254" s="264" t="s">
        <v>798</v>
      </c>
      <c r="G254" s="264" t="s">
        <v>797</v>
      </c>
    </row>
    <row r="255" spans="1:7" ht="16" x14ac:dyDescent="0.2">
      <c r="A255" s="264" t="s">
        <v>47</v>
      </c>
      <c r="B255" s="264" t="s">
        <v>799</v>
      </c>
      <c r="C255" s="247" t="s">
        <v>47</v>
      </c>
      <c r="D255" s="264" t="s">
        <v>47</v>
      </c>
      <c r="E255" s="264" t="s">
        <v>800</v>
      </c>
      <c r="F255" s="264" t="s">
        <v>801</v>
      </c>
      <c r="G255" s="264" t="s">
        <v>802</v>
      </c>
    </row>
    <row r="256" spans="1:7" ht="16" x14ac:dyDescent="0.2">
      <c r="A256" s="264" t="s">
        <v>48</v>
      </c>
      <c r="B256" s="264" t="s">
        <v>803</v>
      </c>
      <c r="C256" s="247" t="s">
        <v>806</v>
      </c>
      <c r="D256" s="264" t="s">
        <v>804</v>
      </c>
      <c r="E256" s="264" t="s">
        <v>805</v>
      </c>
      <c r="F256" s="264" t="s">
        <v>807</v>
      </c>
      <c r="G256" s="264" t="s">
        <v>808</v>
      </c>
    </row>
    <row r="257" spans="1:7" ht="16" x14ac:dyDescent="0.2">
      <c r="A257" s="264" t="s">
        <v>49</v>
      </c>
      <c r="B257" s="264" t="s">
        <v>49</v>
      </c>
      <c r="C257" s="247" t="s">
        <v>49</v>
      </c>
      <c r="D257" s="264" t="s">
        <v>49</v>
      </c>
      <c r="E257" s="264" t="s">
        <v>809</v>
      </c>
      <c r="F257" s="264" t="s">
        <v>810</v>
      </c>
      <c r="G257" s="264" t="s">
        <v>811</v>
      </c>
    </row>
    <row r="258" spans="1:7" ht="16" x14ac:dyDescent="0.2">
      <c r="A258" s="264" t="s">
        <v>50</v>
      </c>
      <c r="B258" s="264" t="s">
        <v>812</v>
      </c>
      <c r="C258" s="247" t="s">
        <v>815</v>
      </c>
      <c r="D258" s="264" t="s">
        <v>813</v>
      </c>
      <c r="E258" s="264" t="s">
        <v>814</v>
      </c>
      <c r="F258" s="264" t="s">
        <v>816</v>
      </c>
      <c r="G258" s="264" t="s">
        <v>817</v>
      </c>
    </row>
    <row r="259" spans="1:7" ht="16" x14ac:dyDescent="0.2">
      <c r="A259" s="264" t="s">
        <v>51</v>
      </c>
      <c r="B259" s="264" t="s">
        <v>818</v>
      </c>
      <c r="C259" s="247" t="s">
        <v>51</v>
      </c>
      <c r="D259" s="264" t="s">
        <v>51</v>
      </c>
      <c r="E259" s="264" t="s">
        <v>819</v>
      </c>
      <c r="F259" s="264" t="s">
        <v>820</v>
      </c>
      <c r="G259" s="264" t="s">
        <v>821</v>
      </c>
    </row>
    <row r="260" spans="1:7" ht="16" x14ac:dyDescent="0.2">
      <c r="A260" s="264" t="s">
        <v>2446</v>
      </c>
      <c r="B260" s="271" t="s">
        <v>2880</v>
      </c>
      <c r="C260" s="271" t="s">
        <v>2446</v>
      </c>
      <c r="D260" s="271" t="s">
        <v>2881</v>
      </c>
      <c r="E260" s="271" t="s">
        <v>2882</v>
      </c>
      <c r="F260" s="271" t="s">
        <v>2883</v>
      </c>
      <c r="G260" s="271" t="s">
        <v>2884</v>
      </c>
    </row>
    <row r="261" spans="1:7" ht="16" x14ac:dyDescent="0.2">
      <c r="A261" s="264" t="s">
        <v>2447</v>
      </c>
      <c r="B261" s="271" t="s">
        <v>2447</v>
      </c>
      <c r="C261" s="271" t="s">
        <v>2447</v>
      </c>
      <c r="D261" s="271" t="s">
        <v>2447</v>
      </c>
      <c r="E261" s="271" t="s">
        <v>2885</v>
      </c>
      <c r="F261" s="271" t="s">
        <v>2886</v>
      </c>
      <c r="G261" s="271" t="s">
        <v>2447</v>
      </c>
    </row>
    <row r="262" spans="1:7" ht="16" x14ac:dyDescent="0.2">
      <c r="A262" s="264" t="s">
        <v>52</v>
      </c>
      <c r="B262" s="264" t="s">
        <v>822</v>
      </c>
      <c r="C262" s="247" t="s">
        <v>825</v>
      </c>
      <c r="D262" s="264" t="s">
        <v>823</v>
      </c>
      <c r="E262" s="264" t="s">
        <v>824</v>
      </c>
      <c r="F262" s="264" t="s">
        <v>826</v>
      </c>
      <c r="G262" s="264" t="s">
        <v>827</v>
      </c>
    </row>
    <row r="263" spans="1:7" ht="16" x14ac:dyDescent="0.2">
      <c r="A263" s="264" t="s">
        <v>53</v>
      </c>
      <c r="B263" s="264" t="s">
        <v>828</v>
      </c>
      <c r="C263" s="247" t="s">
        <v>53</v>
      </c>
      <c r="D263" s="264" t="s">
        <v>829</v>
      </c>
      <c r="E263" s="264" t="s">
        <v>830</v>
      </c>
      <c r="F263" s="264" t="s">
        <v>831</v>
      </c>
      <c r="G263" s="264" t="s">
        <v>53</v>
      </c>
    </row>
    <row r="264" spans="1:7" ht="16" x14ac:dyDescent="0.2">
      <c r="A264" s="264" t="s">
        <v>2448</v>
      </c>
      <c r="B264" s="271" t="s">
        <v>2887</v>
      </c>
      <c r="C264" s="271" t="s">
        <v>2888</v>
      </c>
      <c r="D264" s="271" t="s">
        <v>2889</v>
      </c>
      <c r="E264" s="271" t="s">
        <v>2890</v>
      </c>
      <c r="F264" s="271" t="s">
        <v>2891</v>
      </c>
      <c r="G264" s="271" t="s">
        <v>2892</v>
      </c>
    </row>
    <row r="265" spans="1:7" ht="16" x14ac:dyDescent="0.2">
      <c r="A265" s="264" t="s">
        <v>2449</v>
      </c>
      <c r="B265" s="271" t="s">
        <v>2449</v>
      </c>
      <c r="C265" s="271" t="s">
        <v>2893</v>
      </c>
      <c r="D265" s="271" t="s">
        <v>2894</v>
      </c>
      <c r="E265" s="271" t="s">
        <v>2895</v>
      </c>
      <c r="F265" s="271" t="s">
        <v>2896</v>
      </c>
      <c r="G265" s="271" t="s">
        <v>2897</v>
      </c>
    </row>
    <row r="266" spans="1:7" ht="16" x14ac:dyDescent="0.2">
      <c r="A266" s="264" t="s">
        <v>54</v>
      </c>
      <c r="B266" s="264" t="s">
        <v>54</v>
      </c>
      <c r="C266" s="247" t="s">
        <v>834</v>
      </c>
      <c r="D266" s="264" t="s">
        <v>832</v>
      </c>
      <c r="E266" s="264" t="s">
        <v>833</v>
      </c>
      <c r="F266" s="264" t="s">
        <v>835</v>
      </c>
      <c r="G266" s="264" t="s">
        <v>836</v>
      </c>
    </row>
    <row r="267" spans="1:7" ht="16" x14ac:dyDescent="0.2">
      <c r="A267" s="264" t="s">
        <v>55</v>
      </c>
      <c r="B267" s="273" t="s">
        <v>1399</v>
      </c>
      <c r="C267" s="264" t="s">
        <v>1400</v>
      </c>
      <c r="D267" s="274" t="s">
        <v>4980</v>
      </c>
      <c r="E267" s="247" t="s">
        <v>1401</v>
      </c>
      <c r="F267" s="264" t="s">
        <v>1402</v>
      </c>
      <c r="G267" s="254" t="s">
        <v>4981</v>
      </c>
    </row>
    <row r="268" spans="1:7" ht="16" x14ac:dyDescent="0.2">
      <c r="A268" s="264" t="s">
        <v>2450</v>
      </c>
      <c r="B268" s="271" t="s">
        <v>2898</v>
      </c>
      <c r="C268" s="271" t="s">
        <v>2450</v>
      </c>
      <c r="D268" s="271" t="s">
        <v>2899</v>
      </c>
      <c r="E268" s="271" t="s">
        <v>2900</v>
      </c>
      <c r="F268" s="271" t="s">
        <v>2901</v>
      </c>
      <c r="G268" s="271" t="s">
        <v>2902</v>
      </c>
    </row>
    <row r="269" spans="1:7" ht="16" x14ac:dyDescent="0.2">
      <c r="A269" s="264" t="s">
        <v>2402</v>
      </c>
      <c r="B269" s="264" t="s">
        <v>2403</v>
      </c>
      <c r="C269" s="247" t="s">
        <v>2404</v>
      </c>
      <c r="D269" s="264" t="s">
        <v>2405</v>
      </c>
      <c r="E269" s="264" t="s">
        <v>2406</v>
      </c>
      <c r="F269" s="264" t="s">
        <v>2407</v>
      </c>
      <c r="G269" s="264" t="s">
        <v>2408</v>
      </c>
    </row>
    <row r="270" spans="1:7" ht="16" x14ac:dyDescent="0.2">
      <c r="A270" s="264" t="s">
        <v>56</v>
      </c>
      <c r="B270" s="264" t="s">
        <v>56</v>
      </c>
      <c r="C270" s="247" t="s">
        <v>56</v>
      </c>
      <c r="D270" s="264" t="s">
        <v>56</v>
      </c>
      <c r="E270" s="264" t="s">
        <v>837</v>
      </c>
      <c r="F270" s="264" t="s">
        <v>838</v>
      </c>
      <c r="G270" s="264" t="s">
        <v>839</v>
      </c>
    </row>
    <row r="271" spans="1:7" ht="16" x14ac:dyDescent="0.2">
      <c r="A271" s="264" t="s">
        <v>57</v>
      </c>
      <c r="B271" s="264" t="s">
        <v>840</v>
      </c>
      <c r="C271" s="247" t="s">
        <v>843</v>
      </c>
      <c r="D271" s="264" t="s">
        <v>841</v>
      </c>
      <c r="E271" s="264" t="s">
        <v>842</v>
      </c>
      <c r="F271" s="264" t="s">
        <v>844</v>
      </c>
      <c r="G271" s="264" t="s">
        <v>845</v>
      </c>
    </row>
    <row r="272" spans="1:7" ht="16" x14ac:dyDescent="0.2">
      <c r="A272" s="253" t="s">
        <v>3254</v>
      </c>
      <c r="B272" s="253" t="s">
        <v>4592</v>
      </c>
      <c r="C272" s="253" t="s">
        <v>4593</v>
      </c>
      <c r="D272" s="253" t="s">
        <v>3254</v>
      </c>
      <c r="E272" s="253" t="s">
        <v>4594</v>
      </c>
      <c r="F272" s="253" t="s">
        <v>4595</v>
      </c>
      <c r="G272" s="253" t="s">
        <v>4593</v>
      </c>
    </row>
    <row r="273" spans="1:7" ht="16" x14ac:dyDescent="0.2">
      <c r="A273" s="264" t="s">
        <v>58</v>
      </c>
      <c r="B273" s="264" t="s">
        <v>58</v>
      </c>
      <c r="C273" s="247" t="s">
        <v>58</v>
      </c>
      <c r="D273" s="264" t="s">
        <v>58</v>
      </c>
      <c r="E273" s="264" t="s">
        <v>846</v>
      </c>
      <c r="F273" s="264" t="s">
        <v>847</v>
      </c>
      <c r="G273" s="264" t="s">
        <v>58</v>
      </c>
    </row>
    <row r="274" spans="1:7" ht="16" x14ac:dyDescent="0.2">
      <c r="A274" s="264" t="s">
        <v>1669</v>
      </c>
      <c r="B274" s="264" t="s">
        <v>1670</v>
      </c>
      <c r="C274" s="247" t="s">
        <v>1669</v>
      </c>
      <c r="D274" s="264" t="s">
        <v>1669</v>
      </c>
      <c r="E274" s="264" t="s">
        <v>1672</v>
      </c>
      <c r="F274" s="264" t="s">
        <v>1673</v>
      </c>
      <c r="G274" s="264" t="s">
        <v>1671</v>
      </c>
    </row>
    <row r="275" spans="1:7" ht="16" x14ac:dyDescent="0.2">
      <c r="A275" s="264" t="s">
        <v>59</v>
      </c>
      <c r="B275" s="264" t="s">
        <v>848</v>
      </c>
      <c r="C275" s="247" t="s">
        <v>850</v>
      </c>
      <c r="D275" s="264" t="s">
        <v>59</v>
      </c>
      <c r="E275" s="264" t="s">
        <v>849</v>
      </c>
      <c r="F275" s="264" t="s">
        <v>851</v>
      </c>
      <c r="G275" s="264" t="s">
        <v>852</v>
      </c>
    </row>
    <row r="276" spans="1:7" ht="16" x14ac:dyDescent="0.2">
      <c r="A276" s="264" t="s">
        <v>2451</v>
      </c>
      <c r="B276" s="271" t="s">
        <v>2903</v>
      </c>
      <c r="C276" s="271" t="s">
        <v>2451</v>
      </c>
      <c r="D276" s="271" t="s">
        <v>2451</v>
      </c>
      <c r="E276" s="271" t="s">
        <v>2904</v>
      </c>
      <c r="F276" s="271" t="s">
        <v>2905</v>
      </c>
      <c r="G276" s="271" t="s">
        <v>2906</v>
      </c>
    </row>
    <row r="277" spans="1:7" ht="16" x14ac:dyDescent="0.2">
      <c r="A277" s="264" t="s">
        <v>60</v>
      </c>
      <c r="B277" s="264" t="s">
        <v>853</v>
      </c>
      <c r="C277" s="247" t="s">
        <v>855</v>
      </c>
      <c r="D277" s="264" t="s">
        <v>60</v>
      </c>
      <c r="E277" s="264" t="s">
        <v>854</v>
      </c>
      <c r="F277" s="264" t="s">
        <v>856</v>
      </c>
      <c r="G277" s="264" t="s">
        <v>60</v>
      </c>
    </row>
    <row r="278" spans="1:7" ht="16" x14ac:dyDescent="0.2">
      <c r="A278" s="264" t="s">
        <v>61</v>
      </c>
      <c r="B278" s="264" t="s">
        <v>61</v>
      </c>
      <c r="C278" s="247" t="s">
        <v>61</v>
      </c>
      <c r="D278" s="264" t="s">
        <v>61</v>
      </c>
      <c r="E278" s="264" t="s">
        <v>857</v>
      </c>
      <c r="F278" s="264" t="s">
        <v>858</v>
      </c>
      <c r="G278" s="264" t="s">
        <v>61</v>
      </c>
    </row>
    <row r="279" spans="1:7" ht="16" x14ac:dyDescent="0.2">
      <c r="A279" s="264" t="s">
        <v>62</v>
      </c>
      <c r="B279" s="264" t="s">
        <v>62</v>
      </c>
      <c r="C279" s="247" t="s">
        <v>62</v>
      </c>
      <c r="D279" s="264" t="s">
        <v>859</v>
      </c>
      <c r="E279" s="264" t="s">
        <v>860</v>
      </c>
      <c r="F279" s="264" t="s">
        <v>860</v>
      </c>
      <c r="G279" s="264" t="s">
        <v>62</v>
      </c>
    </row>
    <row r="280" spans="1:7" ht="16" x14ac:dyDescent="0.2">
      <c r="A280" s="264" t="s">
        <v>63</v>
      </c>
      <c r="B280" s="264" t="s">
        <v>861</v>
      </c>
      <c r="C280" s="247" t="s">
        <v>864</v>
      </c>
      <c r="D280" s="264" t="s">
        <v>862</v>
      </c>
      <c r="E280" s="264" t="s">
        <v>863</v>
      </c>
      <c r="F280" s="264" t="s">
        <v>865</v>
      </c>
      <c r="G280" s="264" t="s">
        <v>866</v>
      </c>
    </row>
    <row r="281" spans="1:7" ht="16" x14ac:dyDescent="0.2">
      <c r="A281" s="264" t="s">
        <v>188</v>
      </c>
      <c r="B281" s="264" t="s">
        <v>867</v>
      </c>
      <c r="C281" s="247" t="s">
        <v>870</v>
      </c>
      <c r="D281" s="264" t="s">
        <v>868</v>
      </c>
      <c r="E281" s="264" t="s">
        <v>869</v>
      </c>
      <c r="F281" s="264" t="s">
        <v>871</v>
      </c>
      <c r="G281" s="264" t="s">
        <v>872</v>
      </c>
    </row>
    <row r="282" spans="1:7" ht="16" x14ac:dyDescent="0.2">
      <c r="A282" s="264" t="s">
        <v>64</v>
      </c>
      <c r="B282" s="264" t="s">
        <v>873</v>
      </c>
      <c r="C282" s="247" t="s">
        <v>64</v>
      </c>
      <c r="D282" s="264" t="s">
        <v>874</v>
      </c>
      <c r="E282" s="264" t="s">
        <v>875</v>
      </c>
      <c r="F282" s="264" t="s">
        <v>876</v>
      </c>
      <c r="G282" s="264" t="s">
        <v>877</v>
      </c>
    </row>
    <row r="283" spans="1:7" ht="16" x14ac:dyDescent="0.2">
      <c r="A283" s="264" t="s">
        <v>65</v>
      </c>
      <c r="B283" s="264" t="s">
        <v>878</v>
      </c>
      <c r="C283" s="247" t="s">
        <v>65</v>
      </c>
      <c r="D283" s="264" t="s">
        <v>879</v>
      </c>
      <c r="E283" s="264" t="s">
        <v>880</v>
      </c>
      <c r="F283" s="264" t="s">
        <v>881</v>
      </c>
      <c r="G283" s="264" t="s">
        <v>882</v>
      </c>
    </row>
    <row r="284" spans="1:7" ht="16" x14ac:dyDescent="0.2">
      <c r="A284" s="264" t="s">
        <v>1251</v>
      </c>
      <c r="B284" s="264" t="s">
        <v>1252</v>
      </c>
      <c r="C284" s="247" t="s">
        <v>1253</v>
      </c>
      <c r="D284" s="264" t="s">
        <v>1254</v>
      </c>
      <c r="E284" s="264" t="s">
        <v>1255</v>
      </c>
      <c r="F284" s="264" t="s">
        <v>1256</v>
      </c>
      <c r="G284" s="264" t="s">
        <v>1257</v>
      </c>
    </row>
    <row r="285" spans="1:7" ht="16" x14ac:dyDescent="0.2">
      <c r="A285" s="264" t="s">
        <v>66</v>
      </c>
      <c r="B285" s="264" t="s">
        <v>66</v>
      </c>
      <c r="C285" s="247" t="s">
        <v>66</v>
      </c>
      <c r="D285" s="264" t="s">
        <v>883</v>
      </c>
      <c r="E285" s="264" t="s">
        <v>884</v>
      </c>
      <c r="F285" s="264" t="s">
        <v>885</v>
      </c>
      <c r="G285" s="264" t="s">
        <v>886</v>
      </c>
    </row>
    <row r="286" spans="1:7" ht="16" x14ac:dyDescent="0.2">
      <c r="A286" s="272" t="s">
        <v>1738</v>
      </c>
      <c r="B286" s="270" t="s">
        <v>1978</v>
      </c>
      <c r="C286" s="247" t="s">
        <v>1979</v>
      </c>
      <c r="D286" s="264" t="s">
        <v>1980</v>
      </c>
      <c r="E286" s="264" t="s">
        <v>1981</v>
      </c>
      <c r="F286" s="264" t="s">
        <v>1982</v>
      </c>
      <c r="G286" s="264" t="s">
        <v>1979</v>
      </c>
    </row>
    <row r="287" spans="1:7" s="266" customFormat="1" ht="16" x14ac:dyDescent="0.2">
      <c r="A287" s="275" t="s">
        <v>2452</v>
      </c>
      <c r="B287" s="271" t="s">
        <v>2907</v>
      </c>
      <c r="C287" s="271" t="s">
        <v>2452</v>
      </c>
      <c r="D287" s="271" t="s">
        <v>2452</v>
      </c>
      <c r="E287" s="271" t="s">
        <v>2908</v>
      </c>
      <c r="F287" s="271" t="s">
        <v>2909</v>
      </c>
      <c r="G287" s="271" t="s">
        <v>2452</v>
      </c>
    </row>
    <row r="288" spans="1:7" ht="16" x14ac:dyDescent="0.2">
      <c r="A288" s="264" t="s">
        <v>2409</v>
      </c>
      <c r="B288" s="264" t="s">
        <v>2410</v>
      </c>
      <c r="C288" s="247" t="s">
        <v>2411</v>
      </c>
      <c r="D288" s="264" t="s">
        <v>2412</v>
      </c>
      <c r="E288" s="264" t="s">
        <v>2413</v>
      </c>
      <c r="F288" s="264" t="s">
        <v>2414</v>
      </c>
      <c r="G288" s="264" t="s">
        <v>2415</v>
      </c>
    </row>
    <row r="289" spans="1:7" ht="16" x14ac:dyDescent="0.2">
      <c r="A289" s="264" t="s">
        <v>67</v>
      </c>
      <c r="B289" s="264" t="s">
        <v>887</v>
      </c>
      <c r="C289" s="247" t="s">
        <v>67</v>
      </c>
      <c r="D289" s="264" t="s">
        <v>888</v>
      </c>
      <c r="E289" s="264" t="s">
        <v>889</v>
      </c>
      <c r="F289" s="264" t="s">
        <v>890</v>
      </c>
      <c r="G289" s="264" t="s">
        <v>67</v>
      </c>
    </row>
    <row r="290" spans="1:7" ht="16" x14ac:dyDescent="0.2">
      <c r="A290" s="264" t="s">
        <v>2453</v>
      </c>
      <c r="B290" s="271" t="s">
        <v>2910</v>
      </c>
      <c r="C290" s="271" t="s">
        <v>2911</v>
      </c>
      <c r="D290" s="271" t="s">
        <v>2453</v>
      </c>
      <c r="E290" s="271" t="s">
        <v>2912</v>
      </c>
      <c r="F290" s="271" t="s">
        <v>2912</v>
      </c>
      <c r="G290" s="271" t="s">
        <v>2913</v>
      </c>
    </row>
    <row r="291" spans="1:7" ht="16" x14ac:dyDescent="0.2">
      <c r="A291" s="264" t="s">
        <v>68</v>
      </c>
      <c r="B291" s="264" t="s">
        <v>891</v>
      </c>
      <c r="C291" s="247" t="s">
        <v>894</v>
      </c>
      <c r="D291" s="264" t="s">
        <v>892</v>
      </c>
      <c r="E291" s="264" t="s">
        <v>893</v>
      </c>
      <c r="F291" s="264" t="s">
        <v>895</v>
      </c>
      <c r="G291" s="264" t="s">
        <v>896</v>
      </c>
    </row>
    <row r="292" spans="1:7" ht="16" x14ac:dyDescent="0.2">
      <c r="A292" s="264" t="s">
        <v>69</v>
      </c>
      <c r="B292" s="264" t="s">
        <v>69</v>
      </c>
      <c r="C292" s="247" t="s">
        <v>899</v>
      </c>
      <c r="D292" s="264" t="s">
        <v>897</v>
      </c>
      <c r="E292" s="264" t="s">
        <v>898</v>
      </c>
      <c r="F292" s="264" t="s">
        <v>900</v>
      </c>
      <c r="G292" s="264" t="s">
        <v>901</v>
      </c>
    </row>
    <row r="293" spans="1:7" ht="16" x14ac:dyDescent="0.2">
      <c r="A293" s="264" t="s">
        <v>70</v>
      </c>
      <c r="B293" s="264" t="s">
        <v>70</v>
      </c>
      <c r="C293" s="247" t="s">
        <v>902</v>
      </c>
      <c r="D293" s="264" t="s">
        <v>902</v>
      </c>
      <c r="E293" s="264" t="s">
        <v>903</v>
      </c>
      <c r="F293" s="264" t="s">
        <v>904</v>
      </c>
      <c r="G293" s="264" t="s">
        <v>905</v>
      </c>
    </row>
    <row r="294" spans="1:7" ht="16" x14ac:dyDescent="0.2">
      <c r="A294" s="253" t="s">
        <v>3255</v>
      </c>
      <c r="B294" s="253" t="s">
        <v>3255</v>
      </c>
      <c r="C294" s="253" t="s">
        <v>3255</v>
      </c>
      <c r="D294" s="253" t="s">
        <v>3255</v>
      </c>
      <c r="E294" s="253" t="s">
        <v>4596</v>
      </c>
      <c r="F294" s="253" t="s">
        <v>4597</v>
      </c>
      <c r="G294" s="253" t="s">
        <v>3255</v>
      </c>
    </row>
    <row r="295" spans="1:7" ht="16" x14ac:dyDescent="0.2">
      <c r="A295" s="264" t="s">
        <v>1740</v>
      </c>
      <c r="B295" s="264" t="s">
        <v>1258</v>
      </c>
      <c r="C295" s="247" t="s">
        <v>1259</v>
      </c>
      <c r="D295" s="264" t="s">
        <v>1260</v>
      </c>
      <c r="E295" s="264" t="s">
        <v>1261</v>
      </c>
      <c r="F295" s="264" t="s">
        <v>1262</v>
      </c>
      <c r="G295" s="264" t="s">
        <v>1263</v>
      </c>
    </row>
    <row r="296" spans="1:7" ht="16" x14ac:dyDescent="0.2">
      <c r="A296" s="264" t="s">
        <v>2454</v>
      </c>
      <c r="B296" s="271" t="s">
        <v>2914</v>
      </c>
      <c r="C296" s="271" t="s">
        <v>2915</v>
      </c>
      <c r="D296" s="271" t="s">
        <v>2916</v>
      </c>
      <c r="E296" s="271" t="s">
        <v>2917</v>
      </c>
      <c r="F296" s="271" t="s">
        <v>2918</v>
      </c>
      <c r="G296" s="271" t="s">
        <v>2919</v>
      </c>
    </row>
    <row r="297" spans="1:7" ht="16" x14ac:dyDescent="0.2">
      <c r="A297" s="264" t="s">
        <v>71</v>
      </c>
      <c r="B297" s="264" t="s">
        <v>71</v>
      </c>
      <c r="C297" s="264" t="s">
        <v>71</v>
      </c>
      <c r="D297" s="264" t="s">
        <v>4982</v>
      </c>
      <c r="E297" s="247" t="s">
        <v>1403</v>
      </c>
      <c r="F297" s="264" t="s">
        <v>1404</v>
      </c>
      <c r="G297" s="256" t="s">
        <v>71</v>
      </c>
    </row>
    <row r="298" spans="1:7" ht="16" x14ac:dyDescent="0.2">
      <c r="A298" s="264" t="s">
        <v>72</v>
      </c>
      <c r="B298" s="264" t="s">
        <v>906</v>
      </c>
      <c r="C298" s="247" t="s">
        <v>72</v>
      </c>
      <c r="D298" s="264" t="s">
        <v>72</v>
      </c>
      <c r="E298" s="264" t="s">
        <v>907</v>
      </c>
      <c r="F298" s="264" t="s">
        <v>908</v>
      </c>
      <c r="G298" s="264" t="s">
        <v>909</v>
      </c>
    </row>
    <row r="299" spans="1:7" ht="16" x14ac:dyDescent="0.2">
      <c r="A299" s="250" t="s">
        <v>2455</v>
      </c>
      <c r="B299" s="271" t="s">
        <v>2920</v>
      </c>
      <c r="C299" s="271" t="s">
        <v>403</v>
      </c>
      <c r="D299" s="271" t="s">
        <v>2921</v>
      </c>
      <c r="E299" s="271" t="s">
        <v>2922</v>
      </c>
      <c r="F299" s="271" t="s">
        <v>2923</v>
      </c>
      <c r="G299" s="271" t="s">
        <v>2924</v>
      </c>
    </row>
    <row r="300" spans="1:7" ht="16" x14ac:dyDescent="0.2">
      <c r="A300" s="264" t="s">
        <v>1264</v>
      </c>
      <c r="B300" s="264" t="s">
        <v>1265</v>
      </c>
      <c r="C300" s="247" t="s">
        <v>1266</v>
      </c>
      <c r="D300" s="264" t="s">
        <v>1267</v>
      </c>
      <c r="E300" s="264" t="s">
        <v>1268</v>
      </c>
      <c r="F300" s="264" t="s">
        <v>1269</v>
      </c>
      <c r="G300" s="264" t="s">
        <v>1270</v>
      </c>
    </row>
    <row r="301" spans="1:7" ht="16" x14ac:dyDescent="0.2">
      <c r="A301" s="264" t="s">
        <v>73</v>
      </c>
      <c r="B301" s="264" t="s">
        <v>910</v>
      </c>
      <c r="C301" s="247" t="s">
        <v>913</v>
      </c>
      <c r="D301" s="264" t="s">
        <v>911</v>
      </c>
      <c r="E301" s="264" t="s">
        <v>912</v>
      </c>
      <c r="F301" s="264" t="s">
        <v>914</v>
      </c>
      <c r="G301" s="264" t="s">
        <v>915</v>
      </c>
    </row>
    <row r="302" spans="1:7" ht="16" x14ac:dyDescent="0.2">
      <c r="A302" s="264" t="s">
        <v>74</v>
      </c>
      <c r="B302" s="264" t="s">
        <v>916</v>
      </c>
      <c r="C302" s="247" t="s">
        <v>919</v>
      </c>
      <c r="D302" s="264" t="s">
        <v>917</v>
      </c>
      <c r="E302" s="264" t="s">
        <v>918</v>
      </c>
      <c r="F302" s="264" t="s">
        <v>920</v>
      </c>
      <c r="G302" s="264" t="s">
        <v>919</v>
      </c>
    </row>
    <row r="303" spans="1:7" ht="16" x14ac:dyDescent="0.2">
      <c r="A303" s="264" t="s">
        <v>75</v>
      </c>
      <c r="B303" s="264" t="s">
        <v>75</v>
      </c>
      <c r="C303" s="247" t="s">
        <v>75</v>
      </c>
      <c r="D303" s="264" t="s">
        <v>75</v>
      </c>
      <c r="E303" s="264" t="s">
        <v>921</v>
      </c>
      <c r="F303" s="264" t="s">
        <v>922</v>
      </c>
      <c r="G303" s="264" t="s">
        <v>923</v>
      </c>
    </row>
    <row r="304" spans="1:7" ht="16" x14ac:dyDescent="0.2">
      <c r="A304" s="264" t="s">
        <v>76</v>
      </c>
      <c r="B304" s="264" t="s">
        <v>924</v>
      </c>
      <c r="C304" s="247" t="s">
        <v>76</v>
      </c>
      <c r="D304" s="264" t="s">
        <v>76</v>
      </c>
      <c r="E304" s="264" t="s">
        <v>925</v>
      </c>
      <c r="F304" s="264" t="s">
        <v>926</v>
      </c>
      <c r="G304" s="264" t="s">
        <v>924</v>
      </c>
    </row>
    <row r="305" spans="1:7" ht="16" x14ac:dyDescent="0.2">
      <c r="A305" s="264" t="s">
        <v>77</v>
      </c>
      <c r="B305" s="264" t="s">
        <v>927</v>
      </c>
      <c r="C305" s="247" t="s">
        <v>930</v>
      </c>
      <c r="D305" s="264" t="s">
        <v>928</v>
      </c>
      <c r="E305" s="264" t="s">
        <v>929</v>
      </c>
      <c r="F305" s="264" t="s">
        <v>931</v>
      </c>
      <c r="G305" s="264" t="s">
        <v>932</v>
      </c>
    </row>
    <row r="306" spans="1:7" ht="16" x14ac:dyDescent="0.2">
      <c r="A306" s="253" t="s">
        <v>3256</v>
      </c>
      <c r="B306" s="253" t="s">
        <v>3256</v>
      </c>
      <c r="C306" s="253" t="s">
        <v>3256</v>
      </c>
      <c r="D306" s="253" t="s">
        <v>3256</v>
      </c>
      <c r="E306" s="253" t="s">
        <v>4598</v>
      </c>
      <c r="F306" s="253" t="s">
        <v>4599</v>
      </c>
      <c r="G306" s="253" t="s">
        <v>3256</v>
      </c>
    </row>
    <row r="307" spans="1:7" ht="16" x14ac:dyDescent="0.2">
      <c r="A307" s="264" t="s">
        <v>2456</v>
      </c>
      <c r="B307" s="271" t="s">
        <v>2925</v>
      </c>
      <c r="C307" s="271" t="s">
        <v>2926</v>
      </c>
      <c r="D307" s="271" t="s">
        <v>2927</v>
      </c>
      <c r="E307" s="271" t="s">
        <v>2928</v>
      </c>
      <c r="F307" s="271" t="s">
        <v>2929</v>
      </c>
      <c r="G307" s="271" t="s">
        <v>2930</v>
      </c>
    </row>
    <row r="308" spans="1:7" ht="16" x14ac:dyDescent="0.2">
      <c r="A308" s="264" t="s">
        <v>2457</v>
      </c>
      <c r="B308" s="271" t="s">
        <v>2457</v>
      </c>
      <c r="C308" s="271" t="s">
        <v>2931</v>
      </c>
      <c r="D308" s="271" t="s">
        <v>2932</v>
      </c>
      <c r="E308" s="271" t="s">
        <v>2933</v>
      </c>
      <c r="F308" s="271" t="s">
        <v>2934</v>
      </c>
      <c r="G308" s="271" t="s">
        <v>2931</v>
      </c>
    </row>
    <row r="309" spans="1:7" ht="16" x14ac:dyDescent="0.2">
      <c r="A309" s="264" t="s">
        <v>78</v>
      </c>
      <c r="B309" s="271" t="s">
        <v>1271</v>
      </c>
      <c r="C309" s="271" t="s">
        <v>1271</v>
      </c>
      <c r="D309" s="271" t="s">
        <v>1271</v>
      </c>
      <c r="E309" s="271" t="s">
        <v>1272</v>
      </c>
      <c r="F309" s="271" t="s">
        <v>1273</v>
      </c>
      <c r="G309" s="271" t="s">
        <v>78</v>
      </c>
    </row>
    <row r="310" spans="1:7" ht="16" x14ac:dyDescent="0.2">
      <c r="A310" s="264" t="s">
        <v>79</v>
      </c>
      <c r="B310" s="264" t="s">
        <v>79</v>
      </c>
      <c r="C310" s="247" t="s">
        <v>79</v>
      </c>
      <c r="D310" s="264" t="s">
        <v>933</v>
      </c>
      <c r="E310" s="264" t="s">
        <v>934</v>
      </c>
      <c r="F310" s="264" t="s">
        <v>935</v>
      </c>
      <c r="G310" s="264" t="s">
        <v>936</v>
      </c>
    </row>
    <row r="311" spans="1:7" ht="16" x14ac:dyDescent="0.2">
      <c r="A311" s="264" t="s">
        <v>80</v>
      </c>
      <c r="B311" s="264" t="s">
        <v>80</v>
      </c>
      <c r="C311" s="247" t="s">
        <v>80</v>
      </c>
      <c r="D311" s="264" t="s">
        <v>80</v>
      </c>
      <c r="E311" s="264" t="s">
        <v>937</v>
      </c>
      <c r="F311" s="264" t="s">
        <v>938</v>
      </c>
      <c r="G311" s="264" t="s">
        <v>939</v>
      </c>
    </row>
    <row r="312" spans="1:7" ht="16" x14ac:dyDescent="0.2">
      <c r="A312" s="264" t="s">
        <v>81</v>
      </c>
      <c r="B312" s="264" t="s">
        <v>940</v>
      </c>
      <c r="C312" s="247" t="s">
        <v>942</v>
      </c>
      <c r="D312" s="264" t="s">
        <v>81</v>
      </c>
      <c r="E312" s="264" t="s">
        <v>941</v>
      </c>
      <c r="F312" s="264" t="s">
        <v>943</v>
      </c>
      <c r="G312" s="264" t="s">
        <v>944</v>
      </c>
    </row>
    <row r="313" spans="1:7" ht="16" x14ac:dyDescent="0.2">
      <c r="A313" s="264" t="s">
        <v>82</v>
      </c>
      <c r="B313" s="264" t="s">
        <v>82</v>
      </c>
      <c r="C313" s="247" t="s">
        <v>947</v>
      </c>
      <c r="D313" s="264" t="s">
        <v>945</v>
      </c>
      <c r="E313" s="264" t="s">
        <v>946</v>
      </c>
      <c r="F313" s="264" t="s">
        <v>948</v>
      </c>
      <c r="G313" s="264" t="s">
        <v>947</v>
      </c>
    </row>
    <row r="314" spans="1:7" ht="16" x14ac:dyDescent="0.2">
      <c r="A314" s="264" t="s">
        <v>83</v>
      </c>
      <c r="B314" s="264" t="s">
        <v>83</v>
      </c>
      <c r="C314" s="247" t="s">
        <v>950</v>
      </c>
      <c r="D314" s="264" t="s">
        <v>83</v>
      </c>
      <c r="E314" s="264" t="s">
        <v>949</v>
      </c>
      <c r="F314" s="264" t="s">
        <v>951</v>
      </c>
      <c r="G314" s="264" t="s">
        <v>83</v>
      </c>
    </row>
    <row r="315" spans="1:7" ht="16" x14ac:dyDescent="0.2">
      <c r="A315" s="264" t="s">
        <v>84</v>
      </c>
      <c r="B315" s="264" t="s">
        <v>952</v>
      </c>
      <c r="C315" s="247" t="s">
        <v>84</v>
      </c>
      <c r="D315" s="264" t="s">
        <v>84</v>
      </c>
      <c r="E315" s="264" t="s">
        <v>953</v>
      </c>
      <c r="F315" s="264" t="s">
        <v>954</v>
      </c>
      <c r="G315" s="264" t="s">
        <v>84</v>
      </c>
    </row>
    <row r="316" spans="1:7" ht="16" x14ac:dyDescent="0.2">
      <c r="A316" s="264" t="s">
        <v>85</v>
      </c>
      <c r="B316" s="264" t="s">
        <v>955</v>
      </c>
      <c r="C316" s="247" t="s">
        <v>958</v>
      </c>
      <c r="D316" s="264" t="s">
        <v>956</v>
      </c>
      <c r="E316" s="264" t="s">
        <v>957</v>
      </c>
      <c r="F316" s="264" t="s">
        <v>959</v>
      </c>
      <c r="G316" s="264" t="s">
        <v>960</v>
      </c>
    </row>
    <row r="317" spans="1:7" ht="16" x14ac:dyDescent="0.2">
      <c r="A317" s="264" t="s">
        <v>86</v>
      </c>
      <c r="B317" s="264" t="s">
        <v>961</v>
      </c>
      <c r="C317" s="247" t="s">
        <v>86</v>
      </c>
      <c r="D317" s="264" t="s">
        <v>962</v>
      </c>
      <c r="E317" s="264" t="s">
        <v>963</v>
      </c>
      <c r="F317" s="264" t="s">
        <v>964</v>
      </c>
      <c r="G317" s="264" t="s">
        <v>965</v>
      </c>
    </row>
    <row r="318" spans="1:7" ht="16" x14ac:dyDescent="0.2">
      <c r="A318" s="264" t="s">
        <v>87</v>
      </c>
      <c r="B318" s="264" t="s">
        <v>966</v>
      </c>
      <c r="C318" s="247" t="s">
        <v>968</v>
      </c>
      <c r="D318" s="264" t="s">
        <v>87</v>
      </c>
      <c r="E318" s="264" t="s">
        <v>967</v>
      </c>
      <c r="F318" s="264" t="s">
        <v>969</v>
      </c>
      <c r="G318" s="264" t="s">
        <v>970</v>
      </c>
    </row>
    <row r="319" spans="1:7" ht="16" x14ac:dyDescent="0.2">
      <c r="A319" s="264" t="s">
        <v>88</v>
      </c>
      <c r="B319" s="264" t="s">
        <v>971</v>
      </c>
      <c r="C319" s="247" t="s">
        <v>974</v>
      </c>
      <c r="D319" s="264" t="s">
        <v>972</v>
      </c>
      <c r="E319" s="264" t="s">
        <v>973</v>
      </c>
      <c r="F319" s="264" t="s">
        <v>975</v>
      </c>
      <c r="G319" s="264" t="s">
        <v>974</v>
      </c>
    </row>
    <row r="320" spans="1:7" ht="16" x14ac:dyDescent="0.2">
      <c r="A320" s="264" t="s">
        <v>1274</v>
      </c>
      <c r="B320" s="264" t="s">
        <v>1275</v>
      </c>
      <c r="C320" s="247" t="s">
        <v>1276</v>
      </c>
      <c r="D320" s="264" t="s">
        <v>1277</v>
      </c>
      <c r="E320" s="264" t="s">
        <v>1278</v>
      </c>
      <c r="F320" s="264" t="s">
        <v>1279</v>
      </c>
      <c r="G320" s="264" t="s">
        <v>1280</v>
      </c>
    </row>
    <row r="321" spans="1:7" ht="16" x14ac:dyDescent="0.2">
      <c r="A321" s="264" t="s">
        <v>1281</v>
      </c>
      <c r="B321" s="264" t="s">
        <v>1282</v>
      </c>
      <c r="C321" s="247" t="s">
        <v>1283</v>
      </c>
      <c r="D321" s="264" t="s">
        <v>1284</v>
      </c>
      <c r="E321" s="264" t="s">
        <v>1285</v>
      </c>
      <c r="F321" s="264" t="s">
        <v>1286</v>
      </c>
      <c r="G321" s="264" t="s">
        <v>1287</v>
      </c>
    </row>
    <row r="322" spans="1:7" ht="16" x14ac:dyDescent="0.2">
      <c r="A322" s="253" t="s">
        <v>3257</v>
      </c>
      <c r="B322" s="253" t="s">
        <v>3257</v>
      </c>
      <c r="C322" s="253" t="s">
        <v>4600</v>
      </c>
      <c r="D322" s="253" t="s">
        <v>3257</v>
      </c>
      <c r="E322" s="253" t="s">
        <v>4601</v>
      </c>
      <c r="F322" s="253" t="s">
        <v>4602</v>
      </c>
      <c r="G322" s="253" t="s">
        <v>4600</v>
      </c>
    </row>
    <row r="323" spans="1:7" ht="16" x14ac:dyDescent="0.2">
      <c r="A323" s="264" t="s">
        <v>89</v>
      </c>
      <c r="B323" s="264" t="s">
        <v>976</v>
      </c>
      <c r="C323" s="247" t="s">
        <v>89</v>
      </c>
      <c r="D323" s="264" t="s">
        <v>977</v>
      </c>
      <c r="E323" s="264" t="s">
        <v>978</v>
      </c>
      <c r="F323" s="264" t="s">
        <v>979</v>
      </c>
      <c r="G323" s="264" t="s">
        <v>980</v>
      </c>
    </row>
    <row r="324" spans="1:7" ht="16" x14ac:dyDescent="0.2">
      <c r="A324" s="264" t="s">
        <v>90</v>
      </c>
      <c r="B324" s="264" t="s">
        <v>981</v>
      </c>
      <c r="C324" s="247" t="s">
        <v>90</v>
      </c>
      <c r="D324" s="264" t="s">
        <v>90</v>
      </c>
      <c r="E324" s="264" t="s">
        <v>982</v>
      </c>
      <c r="F324" s="264" t="s">
        <v>983</v>
      </c>
      <c r="G324" s="264" t="s">
        <v>90</v>
      </c>
    </row>
    <row r="325" spans="1:7" ht="16" x14ac:dyDescent="0.2">
      <c r="A325" s="264" t="s">
        <v>91</v>
      </c>
      <c r="B325" s="264" t="s">
        <v>984</v>
      </c>
      <c r="C325" s="247" t="s">
        <v>987</v>
      </c>
      <c r="D325" s="264" t="s">
        <v>985</v>
      </c>
      <c r="E325" s="264" t="s">
        <v>986</v>
      </c>
      <c r="F325" s="264" t="s">
        <v>988</v>
      </c>
      <c r="G325" s="264" t="s">
        <v>989</v>
      </c>
    </row>
    <row r="326" spans="1:7" ht="16" x14ac:dyDescent="0.2">
      <c r="A326" s="264" t="s">
        <v>92</v>
      </c>
      <c r="B326" s="264" t="s">
        <v>92</v>
      </c>
      <c r="C326" s="247" t="s">
        <v>92</v>
      </c>
      <c r="D326" s="264" t="s">
        <v>990</v>
      </c>
      <c r="E326" s="264" t="s">
        <v>991</v>
      </c>
      <c r="F326" s="264" t="s">
        <v>992</v>
      </c>
      <c r="G326" s="264" t="s">
        <v>993</v>
      </c>
    </row>
    <row r="327" spans="1:7" ht="16" x14ac:dyDescent="0.2">
      <c r="A327" s="264" t="s">
        <v>1233</v>
      </c>
      <c r="B327" s="264" t="s">
        <v>1233</v>
      </c>
      <c r="C327" s="247" t="s">
        <v>1233</v>
      </c>
      <c r="D327" s="264" t="s">
        <v>1233</v>
      </c>
      <c r="E327" s="264" t="s">
        <v>1234</v>
      </c>
      <c r="F327" s="264" t="s">
        <v>1235</v>
      </c>
      <c r="G327" s="264" t="s">
        <v>1236</v>
      </c>
    </row>
    <row r="328" spans="1:7" ht="16" x14ac:dyDescent="0.2">
      <c r="A328" s="264" t="s">
        <v>93</v>
      </c>
      <c r="B328" s="264" t="s">
        <v>994</v>
      </c>
      <c r="C328" s="247" t="s">
        <v>93</v>
      </c>
      <c r="D328" s="264" t="s">
        <v>93</v>
      </c>
      <c r="E328" s="264" t="s">
        <v>995</v>
      </c>
      <c r="F328" s="264" t="s">
        <v>996</v>
      </c>
      <c r="G328" s="264" t="s">
        <v>997</v>
      </c>
    </row>
    <row r="329" spans="1:7" ht="16" x14ac:dyDescent="0.2">
      <c r="A329" s="253" t="s">
        <v>3258</v>
      </c>
      <c r="B329" s="253" t="s">
        <v>3258</v>
      </c>
      <c r="C329" s="253" t="s">
        <v>3258</v>
      </c>
      <c r="D329" s="253" t="s">
        <v>3258</v>
      </c>
      <c r="E329" s="253" t="s">
        <v>4603</v>
      </c>
      <c r="F329" s="253" t="s">
        <v>4604</v>
      </c>
      <c r="G329" s="253" t="s">
        <v>3258</v>
      </c>
    </row>
    <row r="330" spans="1:7" ht="16" x14ac:dyDescent="0.2">
      <c r="A330" s="264" t="s">
        <v>94</v>
      </c>
      <c r="B330" s="264" t="s">
        <v>998</v>
      </c>
      <c r="C330" s="247" t="s">
        <v>94</v>
      </c>
      <c r="D330" s="264" t="s">
        <v>94</v>
      </c>
      <c r="E330" s="264" t="s">
        <v>999</v>
      </c>
      <c r="F330" s="264" t="s">
        <v>1000</v>
      </c>
      <c r="G330" s="264" t="s">
        <v>94</v>
      </c>
    </row>
    <row r="331" spans="1:7" ht="16" x14ac:dyDescent="0.2">
      <c r="A331" s="264" t="s">
        <v>2458</v>
      </c>
      <c r="B331" s="271" t="s">
        <v>2935</v>
      </c>
      <c r="C331" s="271" t="s">
        <v>2936</v>
      </c>
      <c r="D331" s="271" t="s">
        <v>2937</v>
      </c>
      <c r="E331" s="271" t="s">
        <v>2938</v>
      </c>
      <c r="F331" s="271" t="s">
        <v>2939</v>
      </c>
      <c r="G331" s="271" t="s">
        <v>2940</v>
      </c>
    </row>
    <row r="332" spans="1:7" ht="16" x14ac:dyDescent="0.2">
      <c r="A332" s="264" t="s">
        <v>2459</v>
      </c>
      <c r="B332" s="271" t="s">
        <v>2941</v>
      </c>
      <c r="C332" s="271" t="s">
        <v>2942</v>
      </c>
      <c r="D332" s="271" t="s">
        <v>2943</v>
      </c>
      <c r="E332" s="271" t="s">
        <v>2944</v>
      </c>
      <c r="F332" s="271" t="s">
        <v>2945</v>
      </c>
      <c r="G332" s="271" t="s">
        <v>2946</v>
      </c>
    </row>
    <row r="333" spans="1:7" ht="16" x14ac:dyDescent="0.2">
      <c r="A333" s="264" t="s">
        <v>95</v>
      </c>
      <c r="B333" s="264" t="s">
        <v>95</v>
      </c>
      <c r="C333" s="247" t="s">
        <v>95</v>
      </c>
      <c r="D333" s="264" t="s">
        <v>95</v>
      </c>
      <c r="E333" s="264" t="s">
        <v>1001</v>
      </c>
      <c r="F333" s="264" t="s">
        <v>1002</v>
      </c>
      <c r="G333" s="264" t="s">
        <v>1003</v>
      </c>
    </row>
    <row r="334" spans="1:7" ht="16" x14ac:dyDescent="0.2">
      <c r="A334" s="264" t="s">
        <v>96</v>
      </c>
      <c r="B334" s="264" t="s">
        <v>96</v>
      </c>
      <c r="C334" s="247" t="s">
        <v>1005</v>
      </c>
      <c r="D334" s="264" t="s">
        <v>96</v>
      </c>
      <c r="E334" s="264" t="s">
        <v>1004</v>
      </c>
      <c r="F334" s="264" t="s">
        <v>1006</v>
      </c>
      <c r="G334" s="264" t="s">
        <v>1005</v>
      </c>
    </row>
    <row r="335" spans="1:7" ht="16" x14ac:dyDescent="0.2">
      <c r="A335" s="264" t="s">
        <v>97</v>
      </c>
      <c r="B335" s="264" t="s">
        <v>97</v>
      </c>
      <c r="C335" s="247" t="s">
        <v>97</v>
      </c>
      <c r="D335" s="264" t="s">
        <v>97</v>
      </c>
      <c r="E335" s="264" t="s">
        <v>1007</v>
      </c>
      <c r="F335" s="264" t="s">
        <v>1008</v>
      </c>
      <c r="G335" s="264" t="s">
        <v>1009</v>
      </c>
    </row>
    <row r="336" spans="1:7" ht="16" x14ac:dyDescent="0.2">
      <c r="A336" s="264" t="s">
        <v>2460</v>
      </c>
      <c r="B336" s="271" t="s">
        <v>2947</v>
      </c>
      <c r="C336" s="271" t="s">
        <v>2948</v>
      </c>
      <c r="D336" s="271" t="s">
        <v>2949</v>
      </c>
      <c r="E336" s="271" t="s">
        <v>2950</v>
      </c>
      <c r="F336" s="271" t="s">
        <v>2951</v>
      </c>
      <c r="G336" s="271" t="s">
        <v>2952</v>
      </c>
    </row>
    <row r="337" spans="1:7" ht="16" x14ac:dyDescent="0.2">
      <c r="A337" s="264" t="s">
        <v>2461</v>
      </c>
      <c r="B337" s="271" t="s">
        <v>2953</v>
      </c>
      <c r="C337" s="271" t="s">
        <v>2954</v>
      </c>
      <c r="D337" s="271" t="s">
        <v>2955</v>
      </c>
      <c r="E337" s="271" t="s">
        <v>2956</v>
      </c>
      <c r="F337" s="271" t="s">
        <v>2957</v>
      </c>
      <c r="G337" s="271" t="s">
        <v>2954</v>
      </c>
    </row>
    <row r="338" spans="1:7" ht="16" x14ac:dyDescent="0.2">
      <c r="A338" s="264" t="s">
        <v>98</v>
      </c>
      <c r="B338" s="264" t="s">
        <v>98</v>
      </c>
      <c r="C338" s="247" t="s">
        <v>1011</v>
      </c>
      <c r="D338" s="264" t="s">
        <v>98</v>
      </c>
      <c r="E338" s="264" t="s">
        <v>1010</v>
      </c>
      <c r="F338" s="264" t="s">
        <v>1012</v>
      </c>
      <c r="G338" s="264" t="s">
        <v>1013</v>
      </c>
    </row>
    <row r="339" spans="1:7" ht="16" x14ac:dyDescent="0.2">
      <c r="A339" s="264" t="s">
        <v>99</v>
      </c>
      <c r="B339" s="264" t="s">
        <v>99</v>
      </c>
      <c r="C339" s="247" t="s">
        <v>1015</v>
      </c>
      <c r="D339" s="264" t="s">
        <v>99</v>
      </c>
      <c r="E339" s="264" t="s">
        <v>1014</v>
      </c>
      <c r="F339" s="264" t="s">
        <v>1016</v>
      </c>
      <c r="G339" s="264" t="s">
        <v>1017</v>
      </c>
    </row>
    <row r="340" spans="1:7" ht="16" x14ac:dyDescent="0.2">
      <c r="A340" s="264" t="s">
        <v>100</v>
      </c>
      <c r="B340" s="264" t="s">
        <v>1018</v>
      </c>
      <c r="C340" s="247" t="s">
        <v>100</v>
      </c>
      <c r="D340" s="264" t="s">
        <v>100</v>
      </c>
      <c r="E340" s="264" t="s">
        <v>1019</v>
      </c>
      <c r="F340" s="264" t="s">
        <v>1020</v>
      </c>
      <c r="G340" s="264" t="s">
        <v>100</v>
      </c>
    </row>
    <row r="341" spans="1:7" ht="16" x14ac:dyDescent="0.2">
      <c r="A341" s="253" t="s">
        <v>3259</v>
      </c>
      <c r="B341" s="253" t="s">
        <v>4605</v>
      </c>
      <c r="C341" s="253" t="s">
        <v>4606</v>
      </c>
      <c r="D341" s="253" t="s">
        <v>4607</v>
      </c>
      <c r="E341" s="253" t="s">
        <v>4608</v>
      </c>
      <c r="F341" s="253" t="s">
        <v>4609</v>
      </c>
      <c r="G341" s="253" t="s">
        <v>4610</v>
      </c>
    </row>
    <row r="342" spans="1:7" ht="16" x14ac:dyDescent="0.2">
      <c r="A342" s="264" t="s">
        <v>101</v>
      </c>
      <c r="B342" s="264" t="s">
        <v>101</v>
      </c>
      <c r="C342" s="247" t="s">
        <v>1022</v>
      </c>
      <c r="D342" s="264" t="s">
        <v>101</v>
      </c>
      <c r="E342" s="264" t="s">
        <v>1021</v>
      </c>
      <c r="F342" s="264" t="s">
        <v>1023</v>
      </c>
      <c r="G342" s="264" t="s">
        <v>1022</v>
      </c>
    </row>
    <row r="343" spans="1:7" ht="16" x14ac:dyDescent="0.2">
      <c r="A343" s="264" t="s">
        <v>102</v>
      </c>
      <c r="B343" s="264" t="s">
        <v>1024</v>
      </c>
      <c r="C343" s="247" t="s">
        <v>1027</v>
      </c>
      <c r="D343" s="264" t="s">
        <v>1025</v>
      </c>
      <c r="E343" s="264" t="s">
        <v>1026</v>
      </c>
      <c r="F343" s="264" t="s">
        <v>1028</v>
      </c>
      <c r="G343" s="264" t="s">
        <v>1029</v>
      </c>
    </row>
    <row r="344" spans="1:7" ht="16" x14ac:dyDescent="0.2">
      <c r="A344" s="264" t="s">
        <v>103</v>
      </c>
      <c r="B344" s="264" t="s">
        <v>103</v>
      </c>
      <c r="C344" s="247" t="s">
        <v>103</v>
      </c>
      <c r="D344" s="264" t="s">
        <v>103</v>
      </c>
      <c r="E344" s="264" t="s">
        <v>1030</v>
      </c>
      <c r="F344" s="264" t="s">
        <v>1031</v>
      </c>
      <c r="G344" s="264" t="s">
        <v>1032</v>
      </c>
    </row>
    <row r="345" spans="1:7" ht="16" x14ac:dyDescent="0.2">
      <c r="A345" s="264" t="s">
        <v>104</v>
      </c>
      <c r="B345" s="264" t="s">
        <v>1033</v>
      </c>
      <c r="C345" s="247" t="s">
        <v>1035</v>
      </c>
      <c r="D345" s="264" t="s">
        <v>104</v>
      </c>
      <c r="E345" s="264" t="s">
        <v>1034</v>
      </c>
      <c r="F345" s="264" t="s">
        <v>1036</v>
      </c>
      <c r="G345" s="264" t="s">
        <v>104</v>
      </c>
    </row>
    <row r="346" spans="1:7" ht="16" x14ac:dyDescent="0.2">
      <c r="A346" s="264" t="s">
        <v>2462</v>
      </c>
      <c r="B346" s="271" t="s">
        <v>2462</v>
      </c>
      <c r="C346" s="271" t="s">
        <v>2958</v>
      </c>
      <c r="D346" s="271" t="s">
        <v>2959</v>
      </c>
      <c r="E346" s="271" t="s">
        <v>2960</v>
      </c>
      <c r="F346" s="271" t="s">
        <v>2961</v>
      </c>
      <c r="G346" s="271" t="s">
        <v>2958</v>
      </c>
    </row>
    <row r="347" spans="1:7" s="276" customFormat="1" ht="16" x14ac:dyDescent="0.2">
      <c r="A347" s="272" t="s">
        <v>1792</v>
      </c>
      <c r="B347" s="270" t="s">
        <v>1983</v>
      </c>
      <c r="C347" s="247" t="s">
        <v>1984</v>
      </c>
      <c r="D347" s="264" t="s">
        <v>1985</v>
      </c>
      <c r="E347" s="264" t="s">
        <v>1986</v>
      </c>
      <c r="F347" s="264" t="s">
        <v>1987</v>
      </c>
      <c r="G347" s="264" t="s">
        <v>1988</v>
      </c>
    </row>
    <row r="348" spans="1:7" s="266" customFormat="1" ht="16" x14ac:dyDescent="0.2">
      <c r="A348" s="275" t="s">
        <v>2463</v>
      </c>
      <c r="B348" s="271" t="s">
        <v>2463</v>
      </c>
      <c r="C348" s="271" t="s">
        <v>2463</v>
      </c>
      <c r="D348" s="271" t="s">
        <v>2463</v>
      </c>
      <c r="E348" s="271" t="s">
        <v>2962</v>
      </c>
      <c r="F348" s="271" t="s">
        <v>2963</v>
      </c>
      <c r="G348" s="271" t="s">
        <v>2463</v>
      </c>
    </row>
    <row r="349" spans="1:7" ht="16" x14ac:dyDescent="0.2">
      <c r="A349" s="264" t="s">
        <v>105</v>
      </c>
      <c r="B349" s="264" t="s">
        <v>105</v>
      </c>
      <c r="C349" s="247" t="s">
        <v>105</v>
      </c>
      <c r="D349" s="264" t="s">
        <v>1037</v>
      </c>
      <c r="E349" s="264" t="s">
        <v>1038</v>
      </c>
      <c r="F349" s="264" t="s">
        <v>1039</v>
      </c>
      <c r="G349" s="264" t="s">
        <v>1040</v>
      </c>
    </row>
    <row r="350" spans="1:7" ht="16" x14ac:dyDescent="0.2">
      <c r="A350" s="264" t="s">
        <v>106</v>
      </c>
      <c r="B350" s="264" t="s">
        <v>1041</v>
      </c>
      <c r="C350" s="247" t="s">
        <v>1044</v>
      </c>
      <c r="D350" s="264" t="s">
        <v>1042</v>
      </c>
      <c r="E350" s="264" t="s">
        <v>1043</v>
      </c>
      <c r="F350" s="264" t="s">
        <v>1045</v>
      </c>
      <c r="G350" s="264" t="s">
        <v>1046</v>
      </c>
    </row>
    <row r="351" spans="1:7" ht="16" x14ac:dyDescent="0.2">
      <c r="A351" s="264" t="s">
        <v>1288</v>
      </c>
      <c r="B351" s="264" t="s">
        <v>1289</v>
      </c>
      <c r="C351" s="247" t="s">
        <v>1290</v>
      </c>
      <c r="D351" s="264" t="s">
        <v>1291</v>
      </c>
      <c r="E351" s="264" t="s">
        <v>1292</v>
      </c>
      <c r="F351" s="264" t="s">
        <v>1293</v>
      </c>
      <c r="G351" s="264" t="s">
        <v>1294</v>
      </c>
    </row>
    <row r="352" spans="1:7" ht="16" x14ac:dyDescent="0.2">
      <c r="A352" s="264" t="s">
        <v>107</v>
      </c>
      <c r="B352" s="264" t="s">
        <v>107</v>
      </c>
      <c r="C352" s="247" t="s">
        <v>107</v>
      </c>
      <c r="D352" s="264" t="s">
        <v>1047</v>
      </c>
      <c r="E352" s="264" t="s">
        <v>1048</v>
      </c>
      <c r="F352" s="264" t="s">
        <v>1049</v>
      </c>
      <c r="G352" s="264" t="s">
        <v>1047</v>
      </c>
    </row>
    <row r="353" spans="1:7" ht="16" x14ac:dyDescent="0.2">
      <c r="A353" s="253" t="s">
        <v>3260</v>
      </c>
      <c r="B353" s="253" t="s">
        <v>4611</v>
      </c>
      <c r="C353" s="253" t="s">
        <v>4612</v>
      </c>
      <c r="D353" s="253" t="s">
        <v>4613</v>
      </c>
      <c r="E353" s="253" t="s">
        <v>4614</v>
      </c>
      <c r="F353" s="253" t="s">
        <v>4615</v>
      </c>
      <c r="G353" s="253" t="s">
        <v>4616</v>
      </c>
    </row>
    <row r="354" spans="1:7" ht="16" x14ac:dyDescent="0.2">
      <c r="A354" s="264" t="s">
        <v>1295</v>
      </c>
      <c r="B354" s="264" t="s">
        <v>1296</v>
      </c>
      <c r="C354" s="247" t="s">
        <v>1297</v>
      </c>
      <c r="D354" s="264" t="s">
        <v>116</v>
      </c>
      <c r="E354" s="264" t="s">
        <v>1298</v>
      </c>
      <c r="F354" s="264" t="s">
        <v>1299</v>
      </c>
      <c r="G354" s="264" t="s">
        <v>1300</v>
      </c>
    </row>
    <row r="355" spans="1:7" ht="16" x14ac:dyDescent="0.2">
      <c r="A355" s="264" t="s">
        <v>1301</v>
      </c>
      <c r="B355" s="264" t="s">
        <v>1302</v>
      </c>
      <c r="C355" s="247" t="s">
        <v>1303</v>
      </c>
      <c r="D355" s="264" t="s">
        <v>1304</v>
      </c>
      <c r="E355" s="264" t="s">
        <v>1305</v>
      </c>
      <c r="F355" s="264" t="s">
        <v>1306</v>
      </c>
      <c r="G355" s="264" t="s">
        <v>1307</v>
      </c>
    </row>
    <row r="356" spans="1:7" ht="16" x14ac:dyDescent="0.2">
      <c r="A356" s="253" t="s">
        <v>3261</v>
      </c>
      <c r="B356" s="253" t="s">
        <v>3261</v>
      </c>
      <c r="C356" s="253" t="s">
        <v>3261</v>
      </c>
      <c r="D356" s="253" t="s">
        <v>3261</v>
      </c>
      <c r="E356" s="253" t="s">
        <v>4617</v>
      </c>
      <c r="F356" s="253" t="s">
        <v>4618</v>
      </c>
      <c r="G356" s="253" t="s">
        <v>3261</v>
      </c>
    </row>
    <row r="357" spans="1:7" ht="16" x14ac:dyDescent="0.2">
      <c r="A357" s="253" t="s">
        <v>3262</v>
      </c>
      <c r="B357" s="253" t="s">
        <v>4619</v>
      </c>
      <c r="C357" s="253" t="s">
        <v>3262</v>
      </c>
      <c r="D357" s="253" t="s">
        <v>3262</v>
      </c>
      <c r="E357" s="253" t="s">
        <v>4620</v>
      </c>
      <c r="F357" s="253" t="s">
        <v>4621</v>
      </c>
      <c r="G357" s="253" t="s">
        <v>4622</v>
      </c>
    </row>
    <row r="358" spans="1:7" ht="16" x14ac:dyDescent="0.2">
      <c r="A358" s="253" t="s">
        <v>3263</v>
      </c>
      <c r="B358" s="253" t="s">
        <v>4623</v>
      </c>
      <c r="C358" s="253" t="s">
        <v>4624</v>
      </c>
      <c r="D358" s="253" t="s">
        <v>4625</v>
      </c>
      <c r="E358" s="253" t="s">
        <v>4626</v>
      </c>
      <c r="F358" s="253" t="s">
        <v>4627</v>
      </c>
      <c r="G358" s="253" t="s">
        <v>4628</v>
      </c>
    </row>
    <row r="359" spans="1:7" ht="16" x14ac:dyDescent="0.2">
      <c r="A359" s="264" t="s">
        <v>158</v>
      </c>
      <c r="B359" s="264" t="s">
        <v>1050</v>
      </c>
      <c r="C359" s="247" t="s">
        <v>1053</v>
      </c>
      <c r="D359" s="264" t="s">
        <v>1051</v>
      </c>
      <c r="E359" s="264" t="s">
        <v>1052</v>
      </c>
      <c r="F359" s="264" t="s">
        <v>1054</v>
      </c>
      <c r="G359" s="264" t="s">
        <v>1055</v>
      </c>
    </row>
    <row r="360" spans="1:7" ht="16" x14ac:dyDescent="0.2">
      <c r="A360" s="264" t="s">
        <v>108</v>
      </c>
      <c r="B360" s="264" t="s">
        <v>1056</v>
      </c>
      <c r="C360" s="247" t="s">
        <v>108</v>
      </c>
      <c r="D360" s="264" t="s">
        <v>108</v>
      </c>
      <c r="E360" s="264" t="s">
        <v>1057</v>
      </c>
      <c r="F360" s="264" t="s">
        <v>1058</v>
      </c>
      <c r="G360" s="264" t="s">
        <v>108</v>
      </c>
    </row>
    <row r="361" spans="1:7" ht="16" x14ac:dyDescent="0.2">
      <c r="A361" s="264" t="s">
        <v>159</v>
      </c>
      <c r="B361" s="264" t="s">
        <v>1059</v>
      </c>
      <c r="C361" s="247" t="s">
        <v>159</v>
      </c>
      <c r="D361" s="264" t="s">
        <v>1060</v>
      </c>
      <c r="E361" s="264" t="s">
        <v>1061</v>
      </c>
      <c r="F361" s="264" t="s">
        <v>1062</v>
      </c>
      <c r="G361" s="264" t="s">
        <v>1063</v>
      </c>
    </row>
    <row r="362" spans="1:7" ht="16" x14ac:dyDescent="0.2">
      <c r="A362" s="264" t="s">
        <v>119</v>
      </c>
      <c r="B362" s="264" t="s">
        <v>119</v>
      </c>
      <c r="C362" s="247" t="s">
        <v>119</v>
      </c>
      <c r="D362" s="264" t="s">
        <v>1064</v>
      </c>
      <c r="E362" s="264" t="s">
        <v>1065</v>
      </c>
      <c r="F362" s="264" t="s">
        <v>1066</v>
      </c>
      <c r="G362" s="264" t="s">
        <v>1067</v>
      </c>
    </row>
    <row r="363" spans="1:7" ht="16" x14ac:dyDescent="0.2">
      <c r="A363" s="264" t="s">
        <v>109</v>
      </c>
      <c r="B363" s="264" t="s">
        <v>109</v>
      </c>
      <c r="C363" s="247" t="s">
        <v>1069</v>
      </c>
      <c r="D363" s="264" t="s">
        <v>109</v>
      </c>
      <c r="E363" s="264" t="s">
        <v>1068</v>
      </c>
      <c r="F363" s="264" t="s">
        <v>1070</v>
      </c>
      <c r="G363" s="264" t="s">
        <v>1071</v>
      </c>
    </row>
    <row r="364" spans="1:7" ht="16" x14ac:dyDescent="0.2">
      <c r="A364" s="264" t="s">
        <v>110</v>
      </c>
      <c r="B364" s="264" t="s">
        <v>1072</v>
      </c>
      <c r="C364" s="247" t="s">
        <v>1073</v>
      </c>
      <c r="D364" s="264" t="s">
        <v>1073</v>
      </c>
      <c r="E364" s="264" t="s">
        <v>1074</v>
      </c>
      <c r="F364" s="264" t="s">
        <v>1075</v>
      </c>
      <c r="G364" s="264" t="s">
        <v>1076</v>
      </c>
    </row>
    <row r="365" spans="1:7" ht="16" x14ac:dyDescent="0.2">
      <c r="A365" s="264" t="s">
        <v>2416</v>
      </c>
      <c r="B365" s="264" t="s">
        <v>2417</v>
      </c>
      <c r="C365" s="247" t="s">
        <v>2418</v>
      </c>
      <c r="D365" s="264" t="s">
        <v>2419</v>
      </c>
      <c r="E365" s="264" t="s">
        <v>2420</v>
      </c>
      <c r="F365" s="264" t="s">
        <v>2421</v>
      </c>
      <c r="G365" s="264" t="s">
        <v>2422</v>
      </c>
    </row>
    <row r="366" spans="1:7" ht="16" x14ac:dyDescent="0.2">
      <c r="A366" s="264" t="s">
        <v>2464</v>
      </c>
      <c r="B366" s="271" t="s">
        <v>2964</v>
      </c>
      <c r="C366" s="271" t="s">
        <v>2965</v>
      </c>
      <c r="D366" s="271" t="s">
        <v>2966</v>
      </c>
      <c r="E366" s="271" t="s">
        <v>2967</v>
      </c>
      <c r="F366" s="271" t="s">
        <v>2968</v>
      </c>
      <c r="G366" s="271" t="s">
        <v>2969</v>
      </c>
    </row>
    <row r="367" spans="1:7" ht="16" x14ac:dyDescent="0.2">
      <c r="A367" s="264" t="s">
        <v>111</v>
      </c>
      <c r="B367" s="264" t="s">
        <v>1077</v>
      </c>
      <c r="C367" s="247" t="s">
        <v>1080</v>
      </c>
      <c r="D367" s="264" t="s">
        <v>1078</v>
      </c>
      <c r="E367" s="264" t="s">
        <v>1079</v>
      </c>
      <c r="F367" s="264" t="s">
        <v>1081</v>
      </c>
      <c r="G367" s="264" t="s">
        <v>1082</v>
      </c>
    </row>
    <row r="368" spans="1:7" ht="16" x14ac:dyDescent="0.2">
      <c r="A368" s="264" t="s">
        <v>112</v>
      </c>
      <c r="B368" s="264" t="s">
        <v>1083</v>
      </c>
      <c r="C368" s="247" t="s">
        <v>112</v>
      </c>
      <c r="D368" s="264" t="s">
        <v>112</v>
      </c>
      <c r="E368" s="264" t="s">
        <v>1084</v>
      </c>
      <c r="F368" s="264" t="s">
        <v>1085</v>
      </c>
      <c r="G368" s="264" t="s">
        <v>1086</v>
      </c>
    </row>
    <row r="369" spans="1:7" ht="16" x14ac:dyDescent="0.2">
      <c r="A369" s="264" t="s">
        <v>113</v>
      </c>
      <c r="B369" s="264" t="s">
        <v>1087</v>
      </c>
      <c r="C369" s="247" t="s">
        <v>1090</v>
      </c>
      <c r="D369" s="264" t="s">
        <v>1088</v>
      </c>
      <c r="E369" s="264" t="s">
        <v>1089</v>
      </c>
      <c r="F369" s="264" t="s">
        <v>1091</v>
      </c>
      <c r="G369" s="264" t="s">
        <v>1092</v>
      </c>
    </row>
    <row r="370" spans="1:7" ht="16" x14ac:dyDescent="0.2">
      <c r="A370" s="264" t="s">
        <v>114</v>
      </c>
      <c r="B370" s="264" t="s">
        <v>1093</v>
      </c>
      <c r="C370" s="247" t="s">
        <v>1096</v>
      </c>
      <c r="D370" s="264" t="s">
        <v>1094</v>
      </c>
      <c r="E370" s="264" t="s">
        <v>1095</v>
      </c>
      <c r="F370" s="264" t="s">
        <v>1097</v>
      </c>
      <c r="G370" s="264" t="s">
        <v>1098</v>
      </c>
    </row>
    <row r="371" spans="1:7" ht="16" x14ac:dyDescent="0.2">
      <c r="A371" s="264" t="s">
        <v>2465</v>
      </c>
      <c r="B371" s="271" t="s">
        <v>2970</v>
      </c>
      <c r="C371" s="271" t="s">
        <v>2971</v>
      </c>
      <c r="D371" s="271" t="s">
        <v>2972</v>
      </c>
      <c r="E371" s="271" t="s">
        <v>2973</v>
      </c>
      <c r="F371" s="271" t="s">
        <v>2974</v>
      </c>
      <c r="G371" s="271" t="s">
        <v>2975</v>
      </c>
    </row>
    <row r="372" spans="1:7" ht="16" x14ac:dyDescent="0.2">
      <c r="A372" s="264" t="s">
        <v>115</v>
      </c>
      <c r="B372" s="264" t="s">
        <v>115</v>
      </c>
      <c r="C372" s="247" t="s">
        <v>115</v>
      </c>
      <c r="D372" s="264" t="s">
        <v>115</v>
      </c>
      <c r="E372" s="264" t="s">
        <v>1099</v>
      </c>
      <c r="F372" s="264" t="s">
        <v>1100</v>
      </c>
      <c r="G372" s="264" t="s">
        <v>1101</v>
      </c>
    </row>
    <row r="373" spans="1:7" s="276" customFormat="1" ht="16" x14ac:dyDescent="0.2">
      <c r="A373" s="272" t="s">
        <v>1739</v>
      </c>
      <c r="B373" s="270" t="s">
        <v>1989</v>
      </c>
      <c r="C373" s="257" t="s">
        <v>1990</v>
      </c>
      <c r="D373" s="270" t="s">
        <v>1990</v>
      </c>
      <c r="E373" s="270" t="s">
        <v>1991</v>
      </c>
      <c r="F373" s="270" t="s">
        <v>1992</v>
      </c>
      <c r="G373" s="270" t="s">
        <v>1993</v>
      </c>
    </row>
    <row r="374" spans="1:7" ht="16" x14ac:dyDescent="0.2">
      <c r="A374" s="264" t="s">
        <v>117</v>
      </c>
      <c r="B374" s="264" t="s">
        <v>1102</v>
      </c>
      <c r="C374" s="247" t="s">
        <v>1104</v>
      </c>
      <c r="D374" s="264" t="s">
        <v>117</v>
      </c>
      <c r="E374" s="264" t="s">
        <v>1103</v>
      </c>
      <c r="F374" s="264" t="s">
        <v>1105</v>
      </c>
      <c r="G374" s="264" t="s">
        <v>1106</v>
      </c>
    </row>
    <row r="375" spans="1:7" ht="16" x14ac:dyDescent="0.2">
      <c r="A375" s="264" t="s">
        <v>118</v>
      </c>
      <c r="B375" s="264" t="s">
        <v>118</v>
      </c>
      <c r="C375" s="247" t="s">
        <v>1107</v>
      </c>
      <c r="D375" s="264" t="s">
        <v>1107</v>
      </c>
      <c r="E375" s="264" t="s">
        <v>1108</v>
      </c>
      <c r="F375" s="264" t="s">
        <v>1109</v>
      </c>
      <c r="G375" s="264" t="s">
        <v>118</v>
      </c>
    </row>
    <row r="376" spans="1:7" ht="16" x14ac:dyDescent="0.2">
      <c r="A376" s="264" t="s">
        <v>2466</v>
      </c>
      <c r="B376" s="271" t="s">
        <v>2976</v>
      </c>
      <c r="C376" s="271" t="s">
        <v>2977</v>
      </c>
      <c r="D376" s="271" t="s">
        <v>2978</v>
      </c>
      <c r="E376" s="271" t="s">
        <v>2979</v>
      </c>
      <c r="F376" s="271" t="s">
        <v>2980</v>
      </c>
      <c r="G376" s="271" t="s">
        <v>2981</v>
      </c>
    </row>
    <row r="377" spans="1:7" ht="16" x14ac:dyDescent="0.2">
      <c r="A377" s="264" t="s">
        <v>2467</v>
      </c>
      <c r="B377" s="271" t="s">
        <v>2982</v>
      </c>
      <c r="C377" s="271" t="s">
        <v>2983</v>
      </c>
      <c r="D377" s="271" t="s">
        <v>2984</v>
      </c>
      <c r="E377" s="271" t="s">
        <v>2985</v>
      </c>
      <c r="F377" s="271" t="s">
        <v>2986</v>
      </c>
      <c r="G377" s="271" t="s">
        <v>2987</v>
      </c>
    </row>
    <row r="378" spans="1:7" ht="16" x14ac:dyDescent="0.2">
      <c r="A378" s="264" t="s">
        <v>1308</v>
      </c>
      <c r="B378" s="264" t="s">
        <v>1309</v>
      </c>
      <c r="C378" s="247" t="s">
        <v>1310</v>
      </c>
      <c r="D378" s="264" t="s">
        <v>1311</v>
      </c>
      <c r="E378" s="264" t="s">
        <v>1312</v>
      </c>
      <c r="F378" s="264" t="s">
        <v>1313</v>
      </c>
      <c r="G378" s="264" t="s">
        <v>1314</v>
      </c>
    </row>
    <row r="379" spans="1:7" ht="16" x14ac:dyDescent="0.2">
      <c r="A379" s="272" t="s">
        <v>1793</v>
      </c>
      <c r="B379" s="270" t="s">
        <v>1994</v>
      </c>
      <c r="C379" s="257" t="s">
        <v>1995</v>
      </c>
      <c r="D379" s="270" t="s">
        <v>1793</v>
      </c>
      <c r="E379" s="270" t="s">
        <v>1996</v>
      </c>
      <c r="F379" s="270" t="s">
        <v>1996</v>
      </c>
      <c r="G379" s="270" t="s">
        <v>1793</v>
      </c>
    </row>
    <row r="380" spans="1:7" ht="16" x14ac:dyDescent="0.2">
      <c r="A380" s="264" t="s">
        <v>120</v>
      </c>
      <c r="B380" s="264" t="s">
        <v>1110</v>
      </c>
      <c r="C380" s="247" t="s">
        <v>1113</v>
      </c>
      <c r="D380" s="264" t="s">
        <v>1111</v>
      </c>
      <c r="E380" s="264" t="s">
        <v>1112</v>
      </c>
      <c r="F380" s="264" t="s">
        <v>1114</v>
      </c>
      <c r="G380" s="264" t="s">
        <v>1115</v>
      </c>
    </row>
    <row r="381" spans="1:7" ht="16" x14ac:dyDescent="0.2">
      <c r="A381" s="264" t="s">
        <v>1315</v>
      </c>
      <c r="B381" s="264" t="s">
        <v>1316</v>
      </c>
      <c r="C381" s="247" t="s">
        <v>1317</v>
      </c>
      <c r="D381" s="264" t="s">
        <v>1318</v>
      </c>
      <c r="E381" s="264" t="s">
        <v>1319</v>
      </c>
      <c r="F381" s="264" t="s">
        <v>1320</v>
      </c>
      <c r="G381" s="264" t="s">
        <v>1321</v>
      </c>
    </row>
    <row r="382" spans="1:7" ht="16" x14ac:dyDescent="0.2">
      <c r="A382" s="264" t="s">
        <v>121</v>
      </c>
      <c r="B382" s="264" t="s">
        <v>1116</v>
      </c>
      <c r="C382" s="247" t="s">
        <v>1118</v>
      </c>
      <c r="D382" s="264" t="s">
        <v>121</v>
      </c>
      <c r="E382" s="264" t="s">
        <v>1117</v>
      </c>
      <c r="F382" s="264" t="s">
        <v>1119</v>
      </c>
      <c r="G382" s="264" t="s">
        <v>1120</v>
      </c>
    </row>
    <row r="383" spans="1:7" ht="16" x14ac:dyDescent="0.2">
      <c r="A383" s="264" t="s">
        <v>122</v>
      </c>
      <c r="B383" s="264" t="s">
        <v>122</v>
      </c>
      <c r="C383" s="247" t="s">
        <v>1123</v>
      </c>
      <c r="D383" s="264" t="s">
        <v>1121</v>
      </c>
      <c r="E383" s="264" t="s">
        <v>1122</v>
      </c>
      <c r="F383" s="264" t="s">
        <v>1124</v>
      </c>
      <c r="G383" s="264" t="s">
        <v>122</v>
      </c>
    </row>
    <row r="384" spans="1:7" ht="16" x14ac:dyDescent="0.2">
      <c r="A384" s="264" t="s">
        <v>123</v>
      </c>
      <c r="B384" s="264" t="s">
        <v>123</v>
      </c>
      <c r="C384" s="247" t="s">
        <v>123</v>
      </c>
      <c r="D384" s="264" t="s">
        <v>123</v>
      </c>
      <c r="E384" s="264" t="s">
        <v>1125</v>
      </c>
      <c r="F384" s="264" t="s">
        <v>1126</v>
      </c>
      <c r="G384" s="264" t="s">
        <v>123</v>
      </c>
    </row>
    <row r="385" spans="1:7" ht="16" x14ac:dyDescent="0.2">
      <c r="A385" s="264" t="s">
        <v>124</v>
      </c>
      <c r="B385" s="264" t="s">
        <v>124</v>
      </c>
      <c r="C385" s="247" t="s">
        <v>124</v>
      </c>
      <c r="D385" s="264" t="s">
        <v>124</v>
      </c>
      <c r="E385" s="264" t="s">
        <v>1127</v>
      </c>
      <c r="F385" s="264" t="s">
        <v>1128</v>
      </c>
      <c r="G385" s="264" t="s">
        <v>124</v>
      </c>
    </row>
    <row r="386" spans="1:7" ht="16" x14ac:dyDescent="0.2">
      <c r="A386" s="264" t="s">
        <v>1322</v>
      </c>
      <c r="B386" s="264" t="s">
        <v>1323</v>
      </c>
      <c r="C386" s="247" t="s">
        <v>1324</v>
      </c>
      <c r="D386" s="264" t="s">
        <v>1325</v>
      </c>
      <c r="E386" s="264" t="s">
        <v>1326</v>
      </c>
      <c r="F386" s="264" t="s">
        <v>1327</v>
      </c>
      <c r="G386" s="264" t="s">
        <v>1328</v>
      </c>
    </row>
    <row r="387" spans="1:7" ht="16" x14ac:dyDescent="0.2">
      <c r="A387" s="264" t="s">
        <v>125</v>
      </c>
      <c r="B387" s="264" t="s">
        <v>1129</v>
      </c>
      <c r="C387" s="247" t="s">
        <v>1132</v>
      </c>
      <c r="D387" s="264" t="s">
        <v>1130</v>
      </c>
      <c r="E387" s="264" t="s">
        <v>1131</v>
      </c>
      <c r="F387" s="264" t="s">
        <v>1133</v>
      </c>
      <c r="G387" s="264" t="s">
        <v>1134</v>
      </c>
    </row>
    <row r="388" spans="1:7" ht="16" x14ac:dyDescent="0.2">
      <c r="A388" s="264" t="s">
        <v>126</v>
      </c>
      <c r="B388" s="264" t="s">
        <v>1135</v>
      </c>
      <c r="C388" s="247" t="s">
        <v>1138</v>
      </c>
      <c r="D388" s="264" t="s">
        <v>1136</v>
      </c>
      <c r="E388" s="264" t="s">
        <v>1137</v>
      </c>
      <c r="F388" s="264" t="s">
        <v>1139</v>
      </c>
      <c r="G388" s="264" t="s">
        <v>1140</v>
      </c>
    </row>
    <row r="389" spans="1:7" ht="16" x14ac:dyDescent="0.2">
      <c r="A389" s="264" t="s">
        <v>127</v>
      </c>
      <c r="B389" s="264" t="s">
        <v>1141</v>
      </c>
      <c r="C389" s="247" t="s">
        <v>1143</v>
      </c>
      <c r="D389" s="264" t="s">
        <v>127</v>
      </c>
      <c r="E389" s="264" t="s">
        <v>1142</v>
      </c>
      <c r="F389" s="264" t="s">
        <v>1144</v>
      </c>
      <c r="G389" s="264" t="s">
        <v>1145</v>
      </c>
    </row>
    <row r="390" spans="1:7" ht="16" x14ac:dyDescent="0.2">
      <c r="A390" s="253" t="s">
        <v>3264</v>
      </c>
      <c r="B390" s="253" t="s">
        <v>3264</v>
      </c>
      <c r="C390" s="253" t="s">
        <v>3264</v>
      </c>
      <c r="D390" s="253" t="s">
        <v>3264</v>
      </c>
      <c r="E390" s="253" t="s">
        <v>4629</v>
      </c>
      <c r="F390" s="253" t="s">
        <v>4630</v>
      </c>
      <c r="G390" s="253" t="s">
        <v>3264</v>
      </c>
    </row>
    <row r="391" spans="1:7" ht="16" x14ac:dyDescent="0.2">
      <c r="A391" s="264" t="s">
        <v>128</v>
      </c>
      <c r="B391" s="264" t="s">
        <v>1146</v>
      </c>
      <c r="C391" s="247" t="s">
        <v>128</v>
      </c>
      <c r="D391" s="264" t="s">
        <v>128</v>
      </c>
      <c r="E391" s="264" t="s">
        <v>1147</v>
      </c>
      <c r="F391" s="264" t="s">
        <v>1148</v>
      </c>
      <c r="G391" s="264" t="s">
        <v>128</v>
      </c>
    </row>
    <row r="392" spans="1:7" ht="16" x14ac:dyDescent="0.2">
      <c r="A392" s="264" t="s">
        <v>129</v>
      </c>
      <c r="B392" s="264" t="s">
        <v>129</v>
      </c>
      <c r="C392" s="247" t="s">
        <v>1150</v>
      </c>
      <c r="D392" s="264" t="s">
        <v>129</v>
      </c>
      <c r="E392" s="264" t="s">
        <v>1149</v>
      </c>
      <c r="F392" s="264" t="s">
        <v>1151</v>
      </c>
      <c r="G392" s="264" t="s">
        <v>1152</v>
      </c>
    </row>
    <row r="393" spans="1:7" ht="16" x14ac:dyDescent="0.2">
      <c r="A393" s="264" t="s">
        <v>130</v>
      </c>
      <c r="B393" s="264" t="s">
        <v>1153</v>
      </c>
      <c r="C393" s="247" t="s">
        <v>1156</v>
      </c>
      <c r="D393" s="264" t="s">
        <v>1154</v>
      </c>
      <c r="E393" s="264" t="s">
        <v>1155</v>
      </c>
      <c r="F393" s="264" t="s">
        <v>1157</v>
      </c>
      <c r="G393" s="264" t="s">
        <v>1158</v>
      </c>
    </row>
    <row r="394" spans="1:7" ht="16" x14ac:dyDescent="0.2">
      <c r="A394" s="264" t="s">
        <v>2468</v>
      </c>
      <c r="B394" s="271" t="s">
        <v>2988</v>
      </c>
      <c r="C394" s="271" t="s">
        <v>2989</v>
      </c>
      <c r="D394" s="271" t="s">
        <v>2990</v>
      </c>
      <c r="E394" s="271" t="s">
        <v>2991</v>
      </c>
      <c r="F394" s="271" t="s">
        <v>2992</v>
      </c>
      <c r="G394" s="271" t="s">
        <v>2993</v>
      </c>
    </row>
    <row r="395" spans="1:7" ht="16" x14ac:dyDescent="0.2">
      <c r="A395" s="264" t="s">
        <v>2469</v>
      </c>
      <c r="B395" s="271" t="s">
        <v>2994</v>
      </c>
      <c r="C395" s="271" t="s">
        <v>2995</v>
      </c>
      <c r="D395" s="271" t="s">
        <v>2996</v>
      </c>
      <c r="E395" s="271" t="s">
        <v>2997</v>
      </c>
      <c r="F395" s="271" t="s">
        <v>2998</v>
      </c>
      <c r="G395" s="271" t="s">
        <v>2999</v>
      </c>
    </row>
    <row r="396" spans="1:7" ht="16" x14ac:dyDescent="0.2">
      <c r="A396" s="264" t="s">
        <v>131</v>
      </c>
      <c r="B396" s="264" t="s">
        <v>131</v>
      </c>
      <c r="C396" s="247" t="s">
        <v>131</v>
      </c>
      <c r="D396" s="264" t="s">
        <v>131</v>
      </c>
      <c r="E396" s="264" t="s">
        <v>1159</v>
      </c>
      <c r="F396" s="264" t="s">
        <v>1160</v>
      </c>
      <c r="G396" s="264" t="s">
        <v>1161</v>
      </c>
    </row>
    <row r="397" spans="1:7" ht="16" x14ac:dyDescent="0.2">
      <c r="A397" s="264" t="s">
        <v>132</v>
      </c>
      <c r="B397" s="264" t="s">
        <v>1162</v>
      </c>
      <c r="C397" s="247" t="s">
        <v>1165</v>
      </c>
      <c r="D397" s="264" t="s">
        <v>1163</v>
      </c>
      <c r="E397" s="264" t="s">
        <v>1164</v>
      </c>
      <c r="F397" s="264" t="s">
        <v>1166</v>
      </c>
      <c r="G397" s="264" t="s">
        <v>1167</v>
      </c>
    </row>
    <row r="398" spans="1:7" ht="16" x14ac:dyDescent="0.2">
      <c r="A398" s="264" t="s">
        <v>2470</v>
      </c>
      <c r="B398" s="271" t="s">
        <v>2470</v>
      </c>
      <c r="C398" s="271" t="s">
        <v>2470</v>
      </c>
      <c r="D398" s="271" t="s">
        <v>2470</v>
      </c>
      <c r="E398" s="271" t="s">
        <v>3000</v>
      </c>
      <c r="F398" s="271" t="s">
        <v>3001</v>
      </c>
      <c r="G398" s="271" t="s">
        <v>2470</v>
      </c>
    </row>
    <row r="399" spans="1:7" ht="16" x14ac:dyDescent="0.2">
      <c r="A399" s="264" t="s">
        <v>1329</v>
      </c>
      <c r="B399" s="264" t="s">
        <v>1330</v>
      </c>
      <c r="C399" s="247" t="s">
        <v>1331</v>
      </c>
      <c r="D399" s="264" t="s">
        <v>1332</v>
      </c>
      <c r="E399" s="264" t="s">
        <v>1333</v>
      </c>
      <c r="F399" s="264" t="s">
        <v>1334</v>
      </c>
      <c r="G399" s="264" t="s">
        <v>1335</v>
      </c>
    </row>
    <row r="400" spans="1:7" ht="16" x14ac:dyDescent="0.2">
      <c r="A400" s="264" t="s">
        <v>133</v>
      </c>
      <c r="B400" s="264" t="s">
        <v>133</v>
      </c>
      <c r="C400" s="247" t="s">
        <v>1336</v>
      </c>
      <c r="D400" s="264" t="s">
        <v>133</v>
      </c>
      <c r="E400" s="264" t="s">
        <v>1337</v>
      </c>
      <c r="F400" s="264" t="s">
        <v>1338</v>
      </c>
      <c r="G400" s="264" t="s">
        <v>1339</v>
      </c>
    </row>
    <row r="401" spans="1:7" ht="16" x14ac:dyDescent="0.2">
      <c r="A401" s="264" t="s">
        <v>134</v>
      </c>
      <c r="B401" s="264" t="s">
        <v>1168</v>
      </c>
      <c r="C401" s="247" t="s">
        <v>134</v>
      </c>
      <c r="D401" s="264" t="s">
        <v>1169</v>
      </c>
      <c r="E401" s="264" t="s">
        <v>1170</v>
      </c>
      <c r="F401" s="264" t="s">
        <v>1171</v>
      </c>
      <c r="G401" s="264" t="s">
        <v>1172</v>
      </c>
    </row>
    <row r="402" spans="1:7" ht="16" x14ac:dyDescent="0.2">
      <c r="A402" s="264" t="s">
        <v>135</v>
      </c>
      <c r="B402" s="264" t="s">
        <v>1173</v>
      </c>
      <c r="C402" s="247" t="s">
        <v>135</v>
      </c>
      <c r="D402" s="264" t="s">
        <v>1174</v>
      </c>
      <c r="E402" s="264" t="s">
        <v>1175</v>
      </c>
      <c r="F402" s="264" t="s">
        <v>1176</v>
      </c>
      <c r="G402" s="264" t="s">
        <v>1177</v>
      </c>
    </row>
    <row r="403" spans="1:7" ht="16" x14ac:dyDescent="0.2">
      <c r="A403" s="264" t="s">
        <v>136</v>
      </c>
      <c r="B403" s="264" t="s">
        <v>136</v>
      </c>
      <c r="C403" s="247" t="s">
        <v>136</v>
      </c>
      <c r="D403" s="264" t="s">
        <v>1178</v>
      </c>
      <c r="E403" s="264" t="s">
        <v>1179</v>
      </c>
      <c r="F403" s="264" t="s">
        <v>1180</v>
      </c>
      <c r="G403" s="264" t="s">
        <v>1181</v>
      </c>
    </row>
    <row r="404" spans="1:7" x14ac:dyDescent="0.2">
      <c r="A404" s="450" t="s">
        <v>2497</v>
      </c>
      <c r="B404" s="450"/>
      <c r="C404" s="450"/>
      <c r="D404" s="450"/>
      <c r="E404" s="450"/>
      <c r="F404" s="450"/>
      <c r="G404" s="450"/>
    </row>
    <row r="405" spans="1:7" ht="16" x14ac:dyDescent="0.2">
      <c r="A405" s="250" t="s">
        <v>404</v>
      </c>
      <c r="B405" s="250" t="s">
        <v>405</v>
      </c>
      <c r="C405" s="250" t="s">
        <v>406</v>
      </c>
      <c r="D405" s="250" t="s">
        <v>4983</v>
      </c>
      <c r="E405" s="250" t="s">
        <v>407</v>
      </c>
      <c r="F405" s="250" t="s">
        <v>408</v>
      </c>
      <c r="G405" s="250" t="s">
        <v>4984</v>
      </c>
    </row>
    <row r="406" spans="1:7" ht="48" x14ac:dyDescent="0.2">
      <c r="A406" s="264" t="s">
        <v>2516</v>
      </c>
      <c r="B406" s="264" t="s">
        <v>2652</v>
      </c>
      <c r="C406" s="247" t="s">
        <v>2653</v>
      </c>
      <c r="D406" s="264" t="s">
        <v>2654</v>
      </c>
      <c r="E406" s="264" t="s">
        <v>2655</v>
      </c>
      <c r="F406" s="264" t="s">
        <v>2656</v>
      </c>
      <c r="G406" s="264" t="s">
        <v>2657</v>
      </c>
    </row>
    <row r="407" spans="1:7" ht="144" x14ac:dyDescent="0.2">
      <c r="A407" s="264" t="s">
        <v>2517</v>
      </c>
      <c r="B407" s="264" t="s">
        <v>2658</v>
      </c>
      <c r="C407" s="247" t="s">
        <v>2659</v>
      </c>
      <c r="D407" s="264" t="s">
        <v>2660</v>
      </c>
      <c r="E407" s="264" t="s">
        <v>2661</v>
      </c>
      <c r="F407" s="264" t="s">
        <v>2662</v>
      </c>
      <c r="G407" s="264" t="s">
        <v>2663</v>
      </c>
    </row>
    <row r="408" spans="1:7" ht="16" x14ac:dyDescent="0.2">
      <c r="A408" s="264" t="s">
        <v>2497</v>
      </c>
      <c r="B408" s="264" t="s">
        <v>2664</v>
      </c>
      <c r="C408" s="247" t="s">
        <v>2665</v>
      </c>
      <c r="D408" s="264" t="s">
        <v>2666</v>
      </c>
      <c r="E408" s="264" t="s">
        <v>2667</v>
      </c>
      <c r="F408" s="264" t="s">
        <v>2668</v>
      </c>
      <c r="G408" s="264" t="s">
        <v>2669</v>
      </c>
    </row>
    <row r="409" spans="1:7" ht="16" x14ac:dyDescent="0.2">
      <c r="A409" s="264" t="s">
        <v>2498</v>
      </c>
      <c r="B409" s="264" t="s">
        <v>2670</v>
      </c>
      <c r="C409" s="247" t="s">
        <v>2671</v>
      </c>
      <c r="D409" s="264" t="s">
        <v>2672</v>
      </c>
      <c r="E409" s="264" t="s">
        <v>2673</v>
      </c>
      <c r="F409" s="264" t="s">
        <v>2673</v>
      </c>
      <c r="G409" s="264" t="s">
        <v>2674</v>
      </c>
    </row>
    <row r="410" spans="1:7" ht="16" x14ac:dyDescent="0.2">
      <c r="A410" s="264" t="s">
        <v>2499</v>
      </c>
      <c r="B410" s="264" t="s">
        <v>2675</v>
      </c>
      <c r="C410" s="247" t="s">
        <v>2676</v>
      </c>
      <c r="D410" s="264" t="s">
        <v>2677</v>
      </c>
      <c r="E410" s="264" t="s">
        <v>2678</v>
      </c>
      <c r="F410" s="264" t="s">
        <v>2678</v>
      </c>
      <c r="G410" s="264" t="s">
        <v>2679</v>
      </c>
    </row>
    <row r="411" spans="1:7" ht="16" x14ac:dyDescent="0.2">
      <c r="A411" s="264" t="s">
        <v>2500</v>
      </c>
      <c r="B411" s="264" t="s">
        <v>2680</v>
      </c>
      <c r="C411" s="247" t="s">
        <v>2681</v>
      </c>
      <c r="D411" s="264" t="s">
        <v>2682</v>
      </c>
      <c r="E411" s="264" t="s">
        <v>2683</v>
      </c>
      <c r="F411" s="264" t="s">
        <v>2683</v>
      </c>
      <c r="G411" s="264" t="s">
        <v>2684</v>
      </c>
    </row>
    <row r="412" spans="1:7" ht="16" x14ac:dyDescent="0.2">
      <c r="A412" s="264" t="s">
        <v>2501</v>
      </c>
      <c r="B412" s="264" t="s">
        <v>2685</v>
      </c>
      <c r="C412" s="247" t="s">
        <v>2686</v>
      </c>
      <c r="D412" s="264" t="s">
        <v>2687</v>
      </c>
      <c r="E412" s="264" t="s">
        <v>2688</v>
      </c>
      <c r="F412" s="264" t="s">
        <v>2688</v>
      </c>
      <c r="G412" s="264" t="s">
        <v>2689</v>
      </c>
    </row>
    <row r="413" spans="1:7" ht="16" x14ac:dyDescent="0.2">
      <c r="A413" s="264" t="s">
        <v>2502</v>
      </c>
      <c r="B413" s="264" t="s">
        <v>2690</v>
      </c>
      <c r="C413" s="247" t="s">
        <v>2691</v>
      </c>
      <c r="D413" s="264" t="s">
        <v>2692</v>
      </c>
      <c r="E413" s="264" t="s">
        <v>2693</v>
      </c>
      <c r="F413" s="264" t="s">
        <v>2693</v>
      </c>
      <c r="G413" s="264" t="s">
        <v>2694</v>
      </c>
    </row>
    <row r="414" spans="1:7" ht="16" x14ac:dyDescent="0.2">
      <c r="A414" s="264" t="s">
        <v>2503</v>
      </c>
      <c r="B414" s="264" t="s">
        <v>2695</v>
      </c>
      <c r="C414" s="247" t="s">
        <v>2696</v>
      </c>
      <c r="D414" s="264" t="s">
        <v>2697</v>
      </c>
      <c r="E414" s="264" t="s">
        <v>2698</v>
      </c>
      <c r="F414" s="264" t="s">
        <v>2698</v>
      </c>
      <c r="G414" s="264" t="s">
        <v>2699</v>
      </c>
    </row>
    <row r="415" spans="1:7" ht="16" x14ac:dyDescent="0.2">
      <c r="A415" s="264" t="s">
        <v>2504</v>
      </c>
      <c r="B415" s="264" t="s">
        <v>2700</v>
      </c>
      <c r="C415" s="247" t="s">
        <v>2701</v>
      </c>
      <c r="D415" s="264" t="s">
        <v>2702</v>
      </c>
      <c r="E415" s="264" t="s">
        <v>2703</v>
      </c>
      <c r="F415" s="264" t="s">
        <v>2703</v>
      </c>
      <c r="G415" s="264" t="s">
        <v>2704</v>
      </c>
    </row>
    <row r="416" spans="1:7" ht="16" x14ac:dyDescent="0.2">
      <c r="A416" s="264" t="s">
        <v>2505</v>
      </c>
      <c r="B416" s="264" t="s">
        <v>2705</v>
      </c>
      <c r="C416" s="247" t="s">
        <v>2706</v>
      </c>
      <c r="D416" s="264" t="s">
        <v>2707</v>
      </c>
      <c r="E416" s="264" t="s">
        <v>2708</v>
      </c>
      <c r="F416" s="264" t="s">
        <v>2708</v>
      </c>
      <c r="G416" s="264" t="s">
        <v>2709</v>
      </c>
    </row>
    <row r="417" spans="1:7" ht="16" x14ac:dyDescent="0.2">
      <c r="A417" s="264" t="s">
        <v>2506</v>
      </c>
      <c r="B417" s="264" t="s">
        <v>2710</v>
      </c>
      <c r="C417" s="247" t="s">
        <v>2711</v>
      </c>
      <c r="D417" s="264" t="s">
        <v>2712</v>
      </c>
      <c r="E417" s="264" t="s">
        <v>2713</v>
      </c>
      <c r="F417" s="264" t="s">
        <v>2713</v>
      </c>
      <c r="G417" s="264" t="s">
        <v>2714</v>
      </c>
    </row>
    <row r="418" spans="1:7" ht="16" x14ac:dyDescent="0.2">
      <c r="A418" s="264" t="s">
        <v>2507</v>
      </c>
      <c r="B418" s="264" t="s">
        <v>2715</v>
      </c>
      <c r="C418" s="247" t="s">
        <v>2716</v>
      </c>
      <c r="D418" s="264" t="s">
        <v>2717</v>
      </c>
      <c r="E418" s="264" t="s">
        <v>2718</v>
      </c>
      <c r="F418" s="264" t="s">
        <v>2718</v>
      </c>
      <c r="G418" s="264" t="s">
        <v>2719</v>
      </c>
    </row>
    <row r="419" spans="1:7" ht="16" x14ac:dyDescent="0.2">
      <c r="A419" s="264" t="s">
        <v>2508</v>
      </c>
      <c r="B419" s="264" t="s">
        <v>2720</v>
      </c>
      <c r="C419" s="247" t="s">
        <v>2721</v>
      </c>
      <c r="D419" s="264" t="s">
        <v>2722</v>
      </c>
      <c r="E419" s="264" t="s">
        <v>2723</v>
      </c>
      <c r="F419" s="264" t="s">
        <v>2723</v>
      </c>
      <c r="G419" s="264" t="s">
        <v>2724</v>
      </c>
    </row>
    <row r="420" spans="1:7" ht="16" x14ac:dyDescent="0.2">
      <c r="A420" s="264" t="s">
        <v>2509</v>
      </c>
      <c r="B420" s="264" t="s">
        <v>2725</v>
      </c>
      <c r="C420" s="247" t="s">
        <v>2726</v>
      </c>
      <c r="D420" s="264" t="s">
        <v>2727</v>
      </c>
      <c r="E420" s="264" t="s">
        <v>2728</v>
      </c>
      <c r="F420" s="264" t="s">
        <v>2728</v>
      </c>
      <c r="G420" s="264" t="s">
        <v>2729</v>
      </c>
    </row>
    <row r="421" spans="1:7" ht="16" x14ac:dyDescent="0.2">
      <c r="A421" s="264" t="s">
        <v>2510</v>
      </c>
      <c r="B421" s="264" t="s">
        <v>2730</v>
      </c>
      <c r="C421" s="247" t="s">
        <v>2731</v>
      </c>
      <c r="D421" s="264" t="s">
        <v>2732</v>
      </c>
      <c r="E421" s="264" t="s">
        <v>2733</v>
      </c>
      <c r="F421" s="264" t="s">
        <v>2733</v>
      </c>
      <c r="G421" s="264" t="s">
        <v>2734</v>
      </c>
    </row>
    <row r="422" spans="1:7" ht="16" x14ac:dyDescent="0.2">
      <c r="A422" s="264" t="s">
        <v>2511</v>
      </c>
      <c r="B422" s="264" t="s">
        <v>2735</v>
      </c>
      <c r="C422" s="247" t="s">
        <v>2736</v>
      </c>
      <c r="D422" s="264" t="s">
        <v>2737</v>
      </c>
      <c r="E422" s="264" t="s">
        <v>2738</v>
      </c>
      <c r="F422" s="264" t="s">
        <v>2738</v>
      </c>
      <c r="G422" s="264" t="s">
        <v>2739</v>
      </c>
    </row>
    <row r="423" spans="1:7" ht="16" x14ac:dyDescent="0.2">
      <c r="A423" s="264" t="s">
        <v>2512</v>
      </c>
      <c r="B423" s="264" t="s">
        <v>2740</v>
      </c>
      <c r="C423" s="247" t="s">
        <v>2741</v>
      </c>
      <c r="D423" s="264" t="s">
        <v>2742</v>
      </c>
      <c r="E423" s="264" t="s">
        <v>2743</v>
      </c>
      <c r="F423" s="264" t="s">
        <v>2743</v>
      </c>
      <c r="G423" s="264" t="s">
        <v>2744</v>
      </c>
    </row>
    <row r="424" spans="1:7" ht="16" x14ac:dyDescent="0.2">
      <c r="A424" s="264" t="s">
        <v>2513</v>
      </c>
      <c r="B424" s="264" t="s">
        <v>2745</v>
      </c>
      <c r="C424" s="247" t="s">
        <v>2746</v>
      </c>
      <c r="D424" s="264" t="s">
        <v>2747</v>
      </c>
      <c r="E424" s="264" t="s">
        <v>2748</v>
      </c>
      <c r="F424" s="264" t="s">
        <v>2748</v>
      </c>
      <c r="G424" s="264" t="s">
        <v>2749</v>
      </c>
    </row>
    <row r="425" spans="1:7" ht="16" x14ac:dyDescent="0.2">
      <c r="A425" s="264" t="s">
        <v>2514</v>
      </c>
      <c r="B425" s="264" t="s">
        <v>2750</v>
      </c>
      <c r="C425" s="247" t="s">
        <v>2751</v>
      </c>
      <c r="D425" s="264" t="s">
        <v>2752</v>
      </c>
      <c r="E425" s="264" t="s">
        <v>2753</v>
      </c>
      <c r="F425" s="264" t="s">
        <v>2753</v>
      </c>
      <c r="G425" s="264" t="s">
        <v>2754</v>
      </c>
    </row>
    <row r="426" spans="1:7" ht="16" x14ac:dyDescent="0.2">
      <c r="A426" s="264" t="s">
        <v>2515</v>
      </c>
      <c r="B426" s="264" t="s">
        <v>2755</v>
      </c>
      <c r="C426" s="247" t="s">
        <v>2756</v>
      </c>
      <c r="D426" s="264" t="s">
        <v>2757</v>
      </c>
      <c r="E426" s="264" t="s">
        <v>2758</v>
      </c>
      <c r="F426" s="264" t="s">
        <v>2758</v>
      </c>
      <c r="G426" s="264" t="s">
        <v>2759</v>
      </c>
    </row>
    <row r="427" spans="1:7" ht="16" x14ac:dyDescent="0.2">
      <c r="A427" s="250" t="s">
        <v>668</v>
      </c>
      <c r="B427" s="250" t="s">
        <v>669</v>
      </c>
      <c r="C427" s="250" t="s">
        <v>413</v>
      </c>
      <c r="D427" s="250" t="s">
        <v>670</v>
      </c>
      <c r="E427" s="250" t="s">
        <v>414</v>
      </c>
      <c r="F427" s="250" t="s">
        <v>415</v>
      </c>
      <c r="G427" s="250" t="s">
        <v>671</v>
      </c>
    </row>
    <row r="428" spans="1:7" x14ac:dyDescent="0.2">
      <c r="A428" s="450" t="s">
        <v>672</v>
      </c>
      <c r="B428" s="450"/>
      <c r="C428" s="450"/>
      <c r="D428" s="450"/>
      <c r="E428" s="450"/>
      <c r="F428" s="450"/>
      <c r="G428" s="450"/>
    </row>
    <row r="429" spans="1:7" ht="16" x14ac:dyDescent="0.2">
      <c r="A429" s="250" t="s">
        <v>2523</v>
      </c>
      <c r="B429" s="250" t="s">
        <v>2820</v>
      </c>
      <c r="C429" s="250" t="s">
        <v>2821</v>
      </c>
      <c r="D429" s="250" t="s">
        <v>2822</v>
      </c>
      <c r="E429" s="250" t="s">
        <v>2823</v>
      </c>
      <c r="F429" s="250" t="s">
        <v>2824</v>
      </c>
      <c r="G429" s="250" t="s">
        <v>2825</v>
      </c>
    </row>
    <row r="430" spans="1:7" ht="16" x14ac:dyDescent="0.2">
      <c r="A430" s="253" t="s">
        <v>3270</v>
      </c>
      <c r="B430" s="253" t="s">
        <v>4803</v>
      </c>
      <c r="C430" s="253" t="s">
        <v>4804</v>
      </c>
      <c r="D430" s="253" t="s">
        <v>4805</v>
      </c>
      <c r="E430" s="253" t="s">
        <v>4806</v>
      </c>
      <c r="F430" s="253" t="s">
        <v>4807</v>
      </c>
      <c r="G430" s="253" t="s">
        <v>4808</v>
      </c>
    </row>
    <row r="431" spans="1:7" ht="48" x14ac:dyDescent="0.2">
      <c r="A431" s="263" t="s">
        <v>2341</v>
      </c>
      <c r="B431" s="264" t="s">
        <v>2574</v>
      </c>
      <c r="C431" s="270" t="s">
        <v>2575</v>
      </c>
      <c r="D431" s="264" t="s">
        <v>2576</v>
      </c>
      <c r="E431" s="268" t="s">
        <v>2577</v>
      </c>
      <c r="F431" s="264" t="s">
        <v>2578</v>
      </c>
      <c r="G431" s="264" t="s">
        <v>2579</v>
      </c>
    </row>
    <row r="432" spans="1:7" ht="64" x14ac:dyDescent="0.2">
      <c r="A432" s="263" t="s">
        <v>2477</v>
      </c>
      <c r="B432" s="264" t="s">
        <v>2580</v>
      </c>
      <c r="C432" s="264" t="s">
        <v>2581</v>
      </c>
      <c r="D432" s="264" t="s">
        <v>2582</v>
      </c>
      <c r="E432" s="268" t="s">
        <v>2583</v>
      </c>
      <c r="F432" s="264" t="s">
        <v>2584</v>
      </c>
      <c r="G432" s="264" t="s">
        <v>2585</v>
      </c>
    </row>
    <row r="433" spans="1:7" ht="48" x14ac:dyDescent="0.2">
      <c r="A433" s="253" t="s">
        <v>3285</v>
      </c>
      <c r="B433" s="253" t="s">
        <v>4655</v>
      </c>
      <c r="C433" s="253" t="s">
        <v>4657</v>
      </c>
      <c r="D433" s="253" t="s">
        <v>4659</v>
      </c>
      <c r="E433" s="253" t="s">
        <v>4661</v>
      </c>
      <c r="F433" s="253" t="s">
        <v>4663</v>
      </c>
      <c r="G433" s="253" t="s">
        <v>4665</v>
      </c>
    </row>
    <row r="434" spans="1:7" ht="112" x14ac:dyDescent="0.2">
      <c r="A434" s="253" t="s">
        <v>3269</v>
      </c>
      <c r="B434" s="253" t="s">
        <v>4656</v>
      </c>
      <c r="C434" s="253" t="s">
        <v>4658</v>
      </c>
      <c r="D434" s="253" t="s">
        <v>4660</v>
      </c>
      <c r="E434" s="253" t="s">
        <v>4662</v>
      </c>
      <c r="F434" s="253" t="s">
        <v>4664</v>
      </c>
      <c r="G434" s="253" t="s">
        <v>4666</v>
      </c>
    </row>
    <row r="435" spans="1:7" ht="16" x14ac:dyDescent="0.2">
      <c r="A435" s="263" t="s">
        <v>1797</v>
      </c>
      <c r="B435" s="264" t="s">
        <v>1997</v>
      </c>
      <c r="C435" s="264" t="s">
        <v>4985</v>
      </c>
      <c r="D435" s="264" t="s">
        <v>1998</v>
      </c>
      <c r="E435" s="268" t="s">
        <v>1999</v>
      </c>
      <c r="F435" s="264" t="s">
        <v>2000</v>
      </c>
      <c r="G435" s="247" t="s">
        <v>2001</v>
      </c>
    </row>
    <row r="436" spans="1:7" ht="16" x14ac:dyDescent="0.2">
      <c r="A436" s="250" t="s">
        <v>668</v>
      </c>
      <c r="B436" s="250" t="s">
        <v>669</v>
      </c>
      <c r="C436" s="250" t="s">
        <v>413</v>
      </c>
      <c r="D436" s="250" t="s">
        <v>670</v>
      </c>
      <c r="E436" s="250" t="s">
        <v>414</v>
      </c>
      <c r="F436" s="250" t="s">
        <v>415</v>
      </c>
      <c r="G436" s="250" t="s">
        <v>671</v>
      </c>
    </row>
    <row r="437" spans="1:7" ht="16" x14ac:dyDescent="0.2">
      <c r="A437" s="263" t="s">
        <v>1750</v>
      </c>
      <c r="B437" s="264" t="s">
        <v>2002</v>
      </c>
      <c r="C437" s="264" t="s">
        <v>4986</v>
      </c>
      <c r="D437" s="264" t="s">
        <v>2003</v>
      </c>
      <c r="E437" s="268" t="s">
        <v>2004</v>
      </c>
      <c r="F437" s="264" t="s">
        <v>2005</v>
      </c>
      <c r="G437" s="264" t="s">
        <v>2006</v>
      </c>
    </row>
    <row r="438" spans="1:7" ht="16" x14ac:dyDescent="0.2">
      <c r="A438" s="263" t="s">
        <v>1748</v>
      </c>
      <c r="B438" s="264" t="s">
        <v>2007</v>
      </c>
      <c r="C438" s="264" t="s">
        <v>4987</v>
      </c>
      <c r="D438" s="264" t="s">
        <v>2008</v>
      </c>
      <c r="E438" s="268" t="s">
        <v>2009</v>
      </c>
      <c r="F438" s="264" t="s">
        <v>2010</v>
      </c>
      <c r="G438" s="264" t="s">
        <v>2011</v>
      </c>
    </row>
    <row r="439" spans="1:7" ht="16" x14ac:dyDescent="0.2">
      <c r="A439" s="263" t="s">
        <v>1752</v>
      </c>
      <c r="B439" s="264" t="s">
        <v>2012</v>
      </c>
      <c r="C439" s="264" t="s">
        <v>4988</v>
      </c>
      <c r="D439" s="264" t="s">
        <v>2013</v>
      </c>
      <c r="E439" s="268" t="s">
        <v>2014</v>
      </c>
      <c r="F439" s="264" t="s">
        <v>2015</v>
      </c>
      <c r="G439" s="264" t="s">
        <v>2016</v>
      </c>
    </row>
    <row r="440" spans="1:7" ht="16" x14ac:dyDescent="0.2">
      <c r="A440" s="263" t="s">
        <v>138</v>
      </c>
      <c r="B440" s="250" t="s">
        <v>138</v>
      </c>
      <c r="C440" s="250" t="s">
        <v>409</v>
      </c>
      <c r="D440" s="250" t="s">
        <v>4989</v>
      </c>
      <c r="E440" s="250" t="s">
        <v>410</v>
      </c>
      <c r="F440" s="250" t="s">
        <v>411</v>
      </c>
      <c r="G440" s="250" t="s">
        <v>4990</v>
      </c>
    </row>
    <row r="441" spans="1:7" ht="16" x14ac:dyDescent="0.2">
      <c r="A441" s="263" t="s">
        <v>1745</v>
      </c>
      <c r="B441" s="264" t="s">
        <v>2017</v>
      </c>
      <c r="C441" s="264" t="s">
        <v>4991</v>
      </c>
      <c r="D441" s="264" t="s">
        <v>2018</v>
      </c>
      <c r="E441" s="268" t="s">
        <v>2019</v>
      </c>
      <c r="F441" s="264" t="s">
        <v>411</v>
      </c>
      <c r="G441" s="264" t="s">
        <v>2020</v>
      </c>
    </row>
    <row r="442" spans="1:7" ht="16" x14ac:dyDescent="0.2">
      <c r="A442" s="263" t="s">
        <v>1799</v>
      </c>
      <c r="B442" s="264" t="s">
        <v>2021</v>
      </c>
      <c r="C442" s="264" t="s">
        <v>2022</v>
      </c>
      <c r="D442" s="264" t="s">
        <v>2023</v>
      </c>
      <c r="E442" s="268" t="s">
        <v>2024</v>
      </c>
      <c r="F442" s="264" t="s">
        <v>2025</v>
      </c>
      <c r="G442" s="247" t="s">
        <v>2026</v>
      </c>
    </row>
    <row r="443" spans="1:7" ht="16" x14ac:dyDescent="0.2">
      <c r="A443" s="263" t="s">
        <v>1798</v>
      </c>
      <c r="B443" s="247" t="s">
        <v>2027</v>
      </c>
      <c r="C443" s="264" t="s">
        <v>2028</v>
      </c>
      <c r="D443" s="264" t="s">
        <v>2029</v>
      </c>
      <c r="E443" s="268" t="s">
        <v>2030</v>
      </c>
      <c r="F443" s="264" t="s">
        <v>2031</v>
      </c>
      <c r="G443" s="247" t="s">
        <v>2032</v>
      </c>
    </row>
    <row r="444" spans="1:7" ht="16" x14ac:dyDescent="0.2">
      <c r="A444" s="253" t="s">
        <v>3267</v>
      </c>
      <c r="B444" s="253" t="s">
        <v>4667</v>
      </c>
      <c r="C444" s="253" t="s">
        <v>4669</v>
      </c>
      <c r="D444" s="253" t="s">
        <v>4671</v>
      </c>
      <c r="E444" s="253" t="s">
        <v>4673</v>
      </c>
      <c r="F444" s="253" t="s">
        <v>4674</v>
      </c>
      <c r="G444" s="253" t="s">
        <v>4676</v>
      </c>
    </row>
    <row r="445" spans="1:7" ht="16" x14ac:dyDescent="0.2">
      <c r="A445" s="263" t="s">
        <v>1753</v>
      </c>
      <c r="B445" s="264" t="s">
        <v>2033</v>
      </c>
      <c r="C445" s="264" t="s">
        <v>4992</v>
      </c>
      <c r="D445" s="264" t="s">
        <v>2034</v>
      </c>
      <c r="E445" s="268" t="s">
        <v>2035</v>
      </c>
      <c r="F445" s="264" t="s">
        <v>2036</v>
      </c>
      <c r="G445" s="264" t="s">
        <v>2037</v>
      </c>
    </row>
    <row r="446" spans="1:7" ht="16" x14ac:dyDescent="0.2">
      <c r="A446" s="263" t="s">
        <v>1754</v>
      </c>
      <c r="B446" s="264" t="s">
        <v>2038</v>
      </c>
      <c r="C446" s="264" t="s">
        <v>4993</v>
      </c>
      <c r="D446" s="264" t="s">
        <v>2039</v>
      </c>
      <c r="E446" s="268" t="s">
        <v>2040</v>
      </c>
      <c r="F446" s="264" t="s">
        <v>2041</v>
      </c>
      <c r="G446" s="264" t="s">
        <v>2042</v>
      </c>
    </row>
    <row r="447" spans="1:7" ht="16" x14ac:dyDescent="0.2">
      <c r="A447" s="263" t="s">
        <v>1755</v>
      </c>
      <c r="B447" s="264" t="s">
        <v>2043</v>
      </c>
      <c r="C447" s="264" t="s">
        <v>4994</v>
      </c>
      <c r="D447" s="264" t="s">
        <v>2044</v>
      </c>
      <c r="E447" s="268" t="s">
        <v>2045</v>
      </c>
      <c r="F447" s="264" t="s">
        <v>2046</v>
      </c>
      <c r="G447" s="264" t="s">
        <v>2047</v>
      </c>
    </row>
    <row r="448" spans="1:7" ht="16" x14ac:dyDescent="0.2">
      <c r="A448" s="253" t="s">
        <v>3268</v>
      </c>
      <c r="B448" s="253" t="s">
        <v>4668</v>
      </c>
      <c r="C448" s="253" t="s">
        <v>4670</v>
      </c>
      <c r="D448" s="253" t="s">
        <v>4668</v>
      </c>
      <c r="E448" s="253" t="s">
        <v>4672</v>
      </c>
      <c r="F448" s="253" t="s">
        <v>4675</v>
      </c>
      <c r="G448" s="253" t="s">
        <v>4670</v>
      </c>
    </row>
    <row r="449" spans="1:7" ht="32" x14ac:dyDescent="0.2">
      <c r="A449" s="263" t="s">
        <v>1756</v>
      </c>
      <c r="B449" s="264" t="s">
        <v>2048</v>
      </c>
      <c r="C449" s="264" t="s">
        <v>4995</v>
      </c>
      <c r="D449" s="264" t="s">
        <v>2049</v>
      </c>
      <c r="E449" s="268" t="s">
        <v>2050</v>
      </c>
      <c r="F449" s="264" t="s">
        <v>2051</v>
      </c>
      <c r="G449" s="264" t="s">
        <v>2052</v>
      </c>
    </row>
    <row r="450" spans="1:7" x14ac:dyDescent="0.2">
      <c r="A450" s="450" t="s">
        <v>144</v>
      </c>
      <c r="B450" s="450"/>
      <c r="C450" s="450"/>
      <c r="D450" s="450"/>
      <c r="E450" s="450"/>
      <c r="F450" s="450"/>
      <c r="G450" s="450"/>
    </row>
    <row r="451" spans="1:7" ht="16" x14ac:dyDescent="0.2">
      <c r="A451" s="250" t="s">
        <v>1660</v>
      </c>
      <c r="B451" s="250" t="s">
        <v>1661</v>
      </c>
      <c r="C451" s="250" t="s">
        <v>1200</v>
      </c>
      <c r="D451" s="250" t="s">
        <v>4996</v>
      </c>
      <c r="E451" s="250" t="s">
        <v>303</v>
      </c>
      <c r="F451" s="250" t="s">
        <v>304</v>
      </c>
      <c r="G451" s="250" t="s">
        <v>4928</v>
      </c>
    </row>
    <row r="452" spans="1:7" ht="16" x14ac:dyDescent="0.2">
      <c r="A452" s="250" t="s">
        <v>1662</v>
      </c>
      <c r="B452" s="250" t="s">
        <v>4997</v>
      </c>
      <c r="C452" s="250" t="s">
        <v>305</v>
      </c>
      <c r="D452" s="250" t="s">
        <v>4998</v>
      </c>
      <c r="E452" s="250" t="s">
        <v>306</v>
      </c>
      <c r="F452" s="250" t="s">
        <v>307</v>
      </c>
      <c r="G452" s="250" t="s">
        <v>4926</v>
      </c>
    </row>
    <row r="453" spans="1:7" ht="16" x14ac:dyDescent="0.2">
      <c r="A453" s="250" t="s">
        <v>1663</v>
      </c>
      <c r="B453" s="250" t="s">
        <v>1664</v>
      </c>
      <c r="C453" s="250" t="s">
        <v>1665</v>
      </c>
      <c r="D453" s="250" t="s">
        <v>1666</v>
      </c>
      <c r="E453" s="250" t="s">
        <v>1667</v>
      </c>
      <c r="F453" s="250" t="s">
        <v>1668</v>
      </c>
      <c r="G453" s="250" t="s">
        <v>4999</v>
      </c>
    </row>
    <row r="454" spans="1:7" ht="16" x14ac:dyDescent="0.2">
      <c r="A454" s="250" t="s">
        <v>142</v>
      </c>
      <c r="B454" s="250" t="s">
        <v>5000</v>
      </c>
      <c r="C454" s="250" t="s">
        <v>438</v>
      </c>
      <c r="D454" s="250" t="s">
        <v>5001</v>
      </c>
      <c r="E454" s="250" t="s">
        <v>439</v>
      </c>
      <c r="F454" s="250" t="s">
        <v>440</v>
      </c>
      <c r="G454" s="250" t="s">
        <v>5002</v>
      </c>
    </row>
    <row r="455" spans="1:7" ht="16" x14ac:dyDescent="0.2">
      <c r="A455" s="250" t="s">
        <v>2</v>
      </c>
      <c r="B455" s="250" t="s">
        <v>308</v>
      </c>
      <c r="C455" s="250" t="s">
        <v>309</v>
      </c>
      <c r="D455" s="250" t="s">
        <v>4929</v>
      </c>
      <c r="E455" s="250" t="s">
        <v>310</v>
      </c>
      <c r="F455" s="250" t="s">
        <v>311</v>
      </c>
      <c r="G455" s="250" t="s">
        <v>4930</v>
      </c>
    </row>
    <row r="456" spans="1:7" ht="16" x14ac:dyDescent="0.2">
      <c r="A456" s="250" t="s">
        <v>441</v>
      </c>
      <c r="B456" s="250" t="s">
        <v>5003</v>
      </c>
      <c r="C456" s="250" t="s">
        <v>442</v>
      </c>
      <c r="D456" s="250" t="s">
        <v>5004</v>
      </c>
      <c r="E456" s="250" t="s">
        <v>443</v>
      </c>
      <c r="F456" s="250" t="s">
        <v>444</v>
      </c>
      <c r="G456" s="250" t="s">
        <v>5005</v>
      </c>
    </row>
    <row r="457" spans="1:7" ht="16" x14ac:dyDescent="0.2">
      <c r="A457" s="250" t="s">
        <v>445</v>
      </c>
      <c r="B457" s="250" t="s">
        <v>5006</v>
      </c>
      <c r="C457" s="250" t="s">
        <v>446</v>
      </c>
      <c r="D457" s="250" t="s">
        <v>5007</v>
      </c>
      <c r="E457" s="250" t="s">
        <v>447</v>
      </c>
      <c r="F457" s="250" t="s">
        <v>448</v>
      </c>
      <c r="G457" s="250" t="s">
        <v>5008</v>
      </c>
    </row>
    <row r="458" spans="1:7" ht="16" x14ac:dyDescent="0.2">
      <c r="A458" s="250" t="s">
        <v>154</v>
      </c>
      <c r="B458" s="250" t="s">
        <v>5009</v>
      </c>
      <c r="C458" s="250" t="s">
        <v>449</v>
      </c>
      <c r="D458" s="250" t="s">
        <v>5010</v>
      </c>
      <c r="E458" s="250" t="s">
        <v>450</v>
      </c>
      <c r="F458" s="250" t="s">
        <v>451</v>
      </c>
      <c r="G458" s="250" t="s">
        <v>5011</v>
      </c>
    </row>
    <row r="459" spans="1:7" ht="16" x14ac:dyDescent="0.2">
      <c r="A459" s="250" t="s">
        <v>148</v>
      </c>
      <c r="B459" s="250" t="s">
        <v>5012</v>
      </c>
      <c r="C459" s="250" t="s">
        <v>452</v>
      </c>
      <c r="D459" s="250" t="s">
        <v>5013</v>
      </c>
      <c r="E459" s="250" t="s">
        <v>453</v>
      </c>
      <c r="F459" s="250" t="s">
        <v>454</v>
      </c>
      <c r="G459" s="250" t="s">
        <v>452</v>
      </c>
    </row>
    <row r="460" spans="1:7" ht="16" x14ac:dyDescent="0.2">
      <c r="A460" s="250" t="s">
        <v>455</v>
      </c>
      <c r="B460" s="250" t="s">
        <v>5014</v>
      </c>
      <c r="C460" s="250" t="s">
        <v>456</v>
      </c>
      <c r="D460" s="250" t="s">
        <v>5015</v>
      </c>
      <c r="E460" s="250" t="s">
        <v>457</v>
      </c>
      <c r="F460" s="250" t="s">
        <v>458</v>
      </c>
      <c r="G460" s="250" t="s">
        <v>5016</v>
      </c>
    </row>
    <row r="461" spans="1:7" ht="16" x14ac:dyDescent="0.2">
      <c r="A461" s="264" t="s">
        <v>170</v>
      </c>
      <c r="B461" s="264" t="s">
        <v>1478</v>
      </c>
      <c r="C461" s="264" t="s">
        <v>1479</v>
      </c>
      <c r="D461" s="264" t="s">
        <v>1480</v>
      </c>
      <c r="E461" s="247" t="s">
        <v>1481</v>
      </c>
      <c r="F461" s="264" t="s">
        <v>1482</v>
      </c>
      <c r="G461" s="264" t="s">
        <v>1483</v>
      </c>
    </row>
    <row r="462" spans="1:7" ht="16" x14ac:dyDescent="0.2">
      <c r="A462" s="264" t="s">
        <v>171</v>
      </c>
      <c r="B462" s="264" t="s">
        <v>1484</v>
      </c>
      <c r="C462" s="264" t="s">
        <v>1485</v>
      </c>
      <c r="D462" s="264" t="s">
        <v>1486</v>
      </c>
      <c r="E462" s="247" t="s">
        <v>1487</v>
      </c>
      <c r="F462" s="264" t="s">
        <v>1488</v>
      </c>
      <c r="G462" s="264" t="s">
        <v>2053</v>
      </c>
    </row>
    <row r="463" spans="1:7" ht="16" x14ac:dyDescent="0.2">
      <c r="A463" s="277" t="s">
        <v>1651</v>
      </c>
      <c r="B463" s="278" t="s">
        <v>1652</v>
      </c>
      <c r="C463" s="277" t="s">
        <v>1653</v>
      </c>
      <c r="D463" s="277" t="s">
        <v>5017</v>
      </c>
      <c r="E463" s="277" t="s">
        <v>1654</v>
      </c>
      <c r="F463" s="277" t="s">
        <v>1655</v>
      </c>
      <c r="G463" s="277" t="s">
        <v>1656</v>
      </c>
    </row>
    <row r="464" spans="1:7" ht="224" x14ac:dyDescent="0.2">
      <c r="A464" s="250" t="s">
        <v>1659</v>
      </c>
      <c r="B464" s="250" t="s">
        <v>1201</v>
      </c>
      <c r="C464" s="250" t="s">
        <v>1202</v>
      </c>
      <c r="D464" s="250" t="s">
        <v>1203</v>
      </c>
      <c r="E464" s="258" t="s">
        <v>1204</v>
      </c>
      <c r="F464" s="250" t="s">
        <v>1205</v>
      </c>
      <c r="G464" s="250" t="s">
        <v>1206</v>
      </c>
    </row>
    <row r="465" spans="1:7" ht="16" x14ac:dyDescent="0.2">
      <c r="A465" s="250" t="s">
        <v>459</v>
      </c>
      <c r="B465" s="250" t="s">
        <v>5018</v>
      </c>
      <c r="C465" s="250" t="s">
        <v>460</v>
      </c>
      <c r="D465" s="250" t="s">
        <v>5019</v>
      </c>
      <c r="E465" s="250" t="s">
        <v>461</v>
      </c>
      <c r="F465" s="250" t="s">
        <v>462</v>
      </c>
      <c r="G465" s="250" t="s">
        <v>5020</v>
      </c>
    </row>
    <row r="466" spans="1:7" ht="16" x14ac:dyDescent="0.2">
      <c r="A466" s="250" t="s">
        <v>459</v>
      </c>
      <c r="B466" s="250" t="s">
        <v>5018</v>
      </c>
      <c r="C466" s="250" t="s">
        <v>460</v>
      </c>
      <c r="D466" s="250" t="s">
        <v>5019</v>
      </c>
      <c r="E466" s="250" t="s">
        <v>461</v>
      </c>
      <c r="F466" s="250" t="s">
        <v>462</v>
      </c>
      <c r="G466" s="250" t="s">
        <v>5020</v>
      </c>
    </row>
    <row r="467" spans="1:7" ht="32" x14ac:dyDescent="0.2">
      <c r="A467" s="263" t="s">
        <v>1727</v>
      </c>
      <c r="B467" s="248" t="s">
        <v>2054</v>
      </c>
      <c r="C467" s="248" t="s">
        <v>2055</v>
      </c>
      <c r="D467" s="248" t="s">
        <v>2056</v>
      </c>
      <c r="E467" s="248" t="s">
        <v>463</v>
      </c>
      <c r="F467" s="248" t="s">
        <v>464</v>
      </c>
      <c r="G467" s="248" t="s">
        <v>2057</v>
      </c>
    </row>
    <row r="468" spans="1:7" ht="32" x14ac:dyDescent="0.2">
      <c r="A468" s="263" t="s">
        <v>2058</v>
      </c>
      <c r="B468" s="248" t="s">
        <v>5021</v>
      </c>
      <c r="C468" s="248" t="s">
        <v>2059</v>
      </c>
      <c r="D468" s="248" t="s">
        <v>5022</v>
      </c>
      <c r="E468" s="248" t="s">
        <v>2060</v>
      </c>
      <c r="F468" s="248" t="s">
        <v>465</v>
      </c>
      <c r="G468" s="248" t="s">
        <v>2061</v>
      </c>
    </row>
    <row r="469" spans="1:7" ht="32" x14ac:dyDescent="0.2">
      <c r="A469" s="263" t="s">
        <v>2524</v>
      </c>
      <c r="B469" s="248" t="s">
        <v>2826</v>
      </c>
      <c r="C469" s="248" t="s">
        <v>2827</v>
      </c>
      <c r="D469" s="248" t="s">
        <v>2828</v>
      </c>
      <c r="E469" s="248" t="s">
        <v>2829</v>
      </c>
      <c r="F469" s="248" t="s">
        <v>2830</v>
      </c>
      <c r="G469" s="248" t="s">
        <v>2831</v>
      </c>
    </row>
    <row r="470" spans="1:7" ht="16" x14ac:dyDescent="0.2">
      <c r="A470" s="250" t="s">
        <v>466</v>
      </c>
      <c r="B470" s="250" t="s">
        <v>5023</v>
      </c>
      <c r="C470" s="250" t="s">
        <v>467</v>
      </c>
      <c r="D470" s="250" t="s">
        <v>5024</v>
      </c>
      <c r="E470" s="250" t="s">
        <v>468</v>
      </c>
      <c r="F470" s="250" t="s">
        <v>469</v>
      </c>
      <c r="G470" s="250" t="s">
        <v>5025</v>
      </c>
    </row>
    <row r="471" spans="1:7" ht="16" x14ac:dyDescent="0.2">
      <c r="A471" s="250" t="s">
        <v>1343</v>
      </c>
      <c r="B471" s="250" t="s">
        <v>1344</v>
      </c>
      <c r="C471" s="250" t="s">
        <v>1345</v>
      </c>
      <c r="D471" s="250" t="s">
        <v>1346</v>
      </c>
      <c r="E471" s="250" t="s">
        <v>1347</v>
      </c>
      <c r="F471" s="250" t="s">
        <v>1348</v>
      </c>
      <c r="G471" s="250" t="s">
        <v>1349</v>
      </c>
    </row>
    <row r="472" spans="1:7" x14ac:dyDescent="0.2">
      <c r="A472" s="450" t="s">
        <v>145</v>
      </c>
      <c r="B472" s="450"/>
      <c r="C472" s="450"/>
      <c r="D472" s="450"/>
      <c r="E472" s="450"/>
      <c r="F472" s="450"/>
      <c r="G472" s="450"/>
    </row>
    <row r="473" spans="1:7" ht="16" x14ac:dyDescent="0.2">
      <c r="A473" s="250" t="s">
        <v>470</v>
      </c>
      <c r="B473" s="250" t="s">
        <v>5026</v>
      </c>
      <c r="C473" s="250" t="s">
        <v>471</v>
      </c>
      <c r="D473" s="250" t="s">
        <v>5027</v>
      </c>
      <c r="E473" s="250" t="s">
        <v>472</v>
      </c>
      <c r="F473" s="250" t="s">
        <v>473</v>
      </c>
      <c r="G473" s="250" t="s">
        <v>5028</v>
      </c>
    </row>
    <row r="474" spans="1:7" ht="48" x14ac:dyDescent="0.2">
      <c r="A474" s="250" t="s">
        <v>474</v>
      </c>
      <c r="B474" s="250" t="s">
        <v>5029</v>
      </c>
      <c r="C474" s="250" t="s">
        <v>5030</v>
      </c>
      <c r="D474" s="250" t="s">
        <v>5031</v>
      </c>
      <c r="E474" s="250" t="s">
        <v>475</v>
      </c>
      <c r="F474" s="250" t="s">
        <v>476</v>
      </c>
      <c r="G474" s="250" t="s">
        <v>5032</v>
      </c>
    </row>
    <row r="475" spans="1:7" ht="16" x14ac:dyDescent="0.2">
      <c r="A475" s="250" t="s">
        <v>165</v>
      </c>
      <c r="B475" s="250" t="s">
        <v>5033</v>
      </c>
      <c r="C475" s="250" t="s">
        <v>477</v>
      </c>
      <c r="D475" s="250" t="s">
        <v>5034</v>
      </c>
      <c r="E475" s="250" t="s">
        <v>478</v>
      </c>
      <c r="F475" s="250" t="s">
        <v>479</v>
      </c>
      <c r="G475" s="250" t="s">
        <v>5035</v>
      </c>
    </row>
    <row r="476" spans="1:7" ht="16" x14ac:dyDescent="0.2">
      <c r="A476" s="253" t="s">
        <v>3273</v>
      </c>
      <c r="B476" s="253" t="s">
        <v>4719</v>
      </c>
      <c r="C476" s="253" t="s">
        <v>4720</v>
      </c>
      <c r="D476" s="253" t="s">
        <v>4721</v>
      </c>
      <c r="E476" s="253" t="s">
        <v>4722</v>
      </c>
      <c r="F476" s="253" t="s">
        <v>4723</v>
      </c>
      <c r="G476" s="253" t="s">
        <v>4724</v>
      </c>
    </row>
    <row r="477" spans="1:7" s="280" customFormat="1" ht="16" x14ac:dyDescent="0.2">
      <c r="A477" s="279" t="s">
        <v>1750</v>
      </c>
      <c r="B477" s="264" t="s">
        <v>2002</v>
      </c>
      <c r="C477" s="264" t="s">
        <v>4986</v>
      </c>
      <c r="D477" s="264" t="s">
        <v>2003</v>
      </c>
      <c r="E477" s="268" t="s">
        <v>2004</v>
      </c>
      <c r="F477" s="264" t="s">
        <v>2005</v>
      </c>
      <c r="G477" s="264" t="s">
        <v>2006</v>
      </c>
    </row>
    <row r="478" spans="1:7" ht="16" x14ac:dyDescent="0.2">
      <c r="A478" s="250" t="s">
        <v>10</v>
      </c>
      <c r="B478" s="250" t="s">
        <v>10</v>
      </c>
      <c r="C478" s="250" t="s">
        <v>480</v>
      </c>
      <c r="D478" s="250" t="s">
        <v>5036</v>
      </c>
      <c r="E478" s="250" t="s">
        <v>481</v>
      </c>
      <c r="F478" s="250" t="s">
        <v>481</v>
      </c>
      <c r="G478" s="250" t="s">
        <v>480</v>
      </c>
    </row>
    <row r="479" spans="1:7" s="280" customFormat="1" ht="16" x14ac:dyDescent="0.2">
      <c r="A479" s="279" t="s">
        <v>1748</v>
      </c>
      <c r="B479" s="264" t="s">
        <v>2007</v>
      </c>
      <c r="C479" s="264" t="s">
        <v>4987</v>
      </c>
      <c r="D479" s="264" t="s">
        <v>2008</v>
      </c>
      <c r="E479" s="268" t="s">
        <v>2009</v>
      </c>
      <c r="F479" s="264" t="s">
        <v>2010</v>
      </c>
      <c r="G479" s="264" t="s">
        <v>2011</v>
      </c>
    </row>
    <row r="480" spans="1:7" ht="16" x14ac:dyDescent="0.2">
      <c r="A480" s="253" t="s">
        <v>4844</v>
      </c>
      <c r="B480" s="253" t="s">
        <v>4850</v>
      </c>
      <c r="C480" s="253" t="s">
        <v>4849</v>
      </c>
      <c r="D480" s="253" t="s">
        <v>4848</v>
      </c>
      <c r="E480" s="253" t="s">
        <v>4847</v>
      </c>
      <c r="F480" s="253" t="s">
        <v>4845</v>
      </c>
      <c r="G480" s="253" t="s">
        <v>4846</v>
      </c>
    </row>
    <row r="481" spans="1:7" s="266" customFormat="1" ht="16" x14ac:dyDescent="0.2">
      <c r="A481" s="258" t="s">
        <v>2423</v>
      </c>
      <c r="B481" s="275" t="s">
        <v>2369</v>
      </c>
      <c r="C481" s="275" t="s">
        <v>2370</v>
      </c>
      <c r="D481" s="275" t="s">
        <v>2371</v>
      </c>
      <c r="E481" s="281" t="s">
        <v>2372</v>
      </c>
      <c r="F481" s="275" t="s">
        <v>2373</v>
      </c>
      <c r="G481" s="275" t="s">
        <v>2374</v>
      </c>
    </row>
    <row r="482" spans="1:7" ht="16" x14ac:dyDescent="0.2">
      <c r="A482" s="250" t="s">
        <v>164</v>
      </c>
      <c r="B482" s="250" t="s">
        <v>5037</v>
      </c>
      <c r="C482" s="250" t="s">
        <v>482</v>
      </c>
      <c r="D482" s="250" t="s">
        <v>5038</v>
      </c>
      <c r="E482" s="250" t="s">
        <v>483</v>
      </c>
      <c r="F482" s="250" t="s">
        <v>484</v>
      </c>
      <c r="G482" s="250" t="s">
        <v>5039</v>
      </c>
    </row>
    <row r="483" spans="1:7" ht="32" x14ac:dyDescent="0.2">
      <c r="A483" s="250" t="s">
        <v>186</v>
      </c>
      <c r="B483" s="250" t="s">
        <v>5040</v>
      </c>
      <c r="C483" s="250" t="s">
        <v>485</v>
      </c>
      <c r="D483" s="250" t="s">
        <v>5041</v>
      </c>
      <c r="E483" s="250" t="s">
        <v>486</v>
      </c>
      <c r="F483" s="250" t="s">
        <v>487</v>
      </c>
      <c r="G483" s="250" t="s">
        <v>5042</v>
      </c>
    </row>
    <row r="484" spans="1:7" ht="16" x14ac:dyDescent="0.2">
      <c r="A484" s="250" t="s">
        <v>2481</v>
      </c>
      <c r="B484" s="250" t="s">
        <v>2604</v>
      </c>
      <c r="C484" s="250" t="s">
        <v>2605</v>
      </c>
      <c r="D484" s="250" t="s">
        <v>2606</v>
      </c>
      <c r="E484" s="250" t="s">
        <v>2607</v>
      </c>
      <c r="F484" s="250" t="s">
        <v>2608</v>
      </c>
      <c r="G484" s="250" t="s">
        <v>2609</v>
      </c>
    </row>
    <row r="485" spans="1:7" ht="16" x14ac:dyDescent="0.2">
      <c r="A485" s="250" t="s">
        <v>173</v>
      </c>
      <c r="B485" s="250" t="s">
        <v>5043</v>
      </c>
      <c r="C485" s="250" t="s">
        <v>488</v>
      </c>
      <c r="D485" s="250" t="s">
        <v>4453</v>
      </c>
      <c r="E485" s="250" t="s">
        <v>489</v>
      </c>
      <c r="F485" s="250" t="s">
        <v>490</v>
      </c>
      <c r="G485" s="250" t="s">
        <v>5044</v>
      </c>
    </row>
    <row r="486" spans="1:7" ht="16" x14ac:dyDescent="0.2">
      <c r="A486" s="250" t="s">
        <v>174</v>
      </c>
      <c r="B486" s="250" t="s">
        <v>5045</v>
      </c>
      <c r="C486" s="250" t="s">
        <v>491</v>
      </c>
      <c r="D486" s="250" t="s">
        <v>5046</v>
      </c>
      <c r="E486" s="250" t="s">
        <v>492</v>
      </c>
      <c r="F486" s="250" t="s">
        <v>493</v>
      </c>
      <c r="G486" s="250" t="s">
        <v>5047</v>
      </c>
    </row>
    <row r="487" spans="1:7" ht="16" x14ac:dyDescent="0.2">
      <c r="A487" s="250" t="s">
        <v>138</v>
      </c>
      <c r="B487" s="250" t="s">
        <v>138</v>
      </c>
      <c r="C487" s="250" t="s">
        <v>409</v>
      </c>
      <c r="D487" s="250" t="s">
        <v>4989</v>
      </c>
      <c r="E487" s="250" t="s">
        <v>410</v>
      </c>
      <c r="F487" s="250" t="s">
        <v>411</v>
      </c>
      <c r="G487" s="250" t="s">
        <v>4990</v>
      </c>
    </row>
    <row r="488" spans="1:7" s="280" customFormat="1" ht="32" x14ac:dyDescent="0.2">
      <c r="A488" s="279" t="s">
        <v>1706</v>
      </c>
      <c r="B488" s="264" t="s">
        <v>2073</v>
      </c>
      <c r="C488" s="264" t="s">
        <v>2336</v>
      </c>
      <c r="D488" s="264" t="s">
        <v>2074</v>
      </c>
      <c r="E488" s="268" t="s">
        <v>2075</v>
      </c>
      <c r="F488" s="264" t="s">
        <v>2076</v>
      </c>
      <c r="G488" s="247" t="s">
        <v>2337</v>
      </c>
    </row>
    <row r="489" spans="1:7" ht="16" x14ac:dyDescent="0.2">
      <c r="A489" s="250" t="s">
        <v>175</v>
      </c>
      <c r="B489" s="250" t="s">
        <v>5048</v>
      </c>
      <c r="C489" s="250" t="s">
        <v>500</v>
      </c>
      <c r="D489" s="250" t="s">
        <v>5049</v>
      </c>
      <c r="E489" s="250" t="s">
        <v>501</v>
      </c>
      <c r="F489" s="250" t="s">
        <v>502</v>
      </c>
      <c r="G489" s="250" t="s">
        <v>5050</v>
      </c>
    </row>
    <row r="490" spans="1:7" s="280" customFormat="1" ht="16" x14ac:dyDescent="0.2">
      <c r="A490" s="279" t="s">
        <v>1700</v>
      </c>
      <c r="B490" s="247" t="s">
        <v>2077</v>
      </c>
      <c r="C490" s="248" t="s">
        <v>2078</v>
      </c>
      <c r="D490" s="248" t="s">
        <v>2079</v>
      </c>
      <c r="E490" s="248" t="s">
        <v>2080</v>
      </c>
      <c r="F490" s="248" t="s">
        <v>2081</v>
      </c>
      <c r="G490" s="248" t="s">
        <v>2082</v>
      </c>
    </row>
    <row r="491" spans="1:7" s="280" customFormat="1" ht="16" x14ac:dyDescent="0.2">
      <c r="A491" s="279" t="s">
        <v>1745</v>
      </c>
      <c r="B491" s="264" t="s">
        <v>2017</v>
      </c>
      <c r="C491" s="264" t="s">
        <v>4991</v>
      </c>
      <c r="D491" s="264" t="s">
        <v>2018</v>
      </c>
      <c r="E491" s="268" t="s">
        <v>2019</v>
      </c>
      <c r="F491" s="264" t="s">
        <v>2083</v>
      </c>
      <c r="G491" s="264" t="s">
        <v>2020</v>
      </c>
    </row>
    <row r="492" spans="1:7" s="280" customFormat="1" ht="16" x14ac:dyDescent="0.2">
      <c r="A492" s="279" t="s">
        <v>1703</v>
      </c>
      <c r="B492" s="247" t="s">
        <v>2084</v>
      </c>
      <c r="C492" s="264" t="s">
        <v>2085</v>
      </c>
      <c r="D492" s="264" t="s">
        <v>2086</v>
      </c>
      <c r="E492" s="268" t="s">
        <v>2087</v>
      </c>
      <c r="F492" s="264" t="s">
        <v>2088</v>
      </c>
      <c r="G492" s="247" t="s">
        <v>2089</v>
      </c>
    </row>
    <row r="493" spans="1:7" ht="16" x14ac:dyDescent="0.2">
      <c r="A493" s="250" t="s">
        <v>187</v>
      </c>
      <c r="B493" s="250" t="s">
        <v>5051</v>
      </c>
      <c r="C493" s="250" t="s">
        <v>503</v>
      </c>
      <c r="D493" s="250" t="s">
        <v>5052</v>
      </c>
      <c r="E493" s="250" t="s">
        <v>504</v>
      </c>
      <c r="F493" s="250" t="s">
        <v>412</v>
      </c>
      <c r="G493" s="250" t="s">
        <v>5053</v>
      </c>
    </row>
    <row r="494" spans="1:7" ht="16" x14ac:dyDescent="0.2">
      <c r="A494" s="250" t="s">
        <v>182</v>
      </c>
      <c r="B494" s="250" t="s">
        <v>5054</v>
      </c>
      <c r="C494" s="250" t="s">
        <v>416</v>
      </c>
      <c r="D494" s="250" t="s">
        <v>5055</v>
      </c>
      <c r="E494" s="250" t="s">
        <v>417</v>
      </c>
      <c r="F494" s="250" t="s">
        <v>418</v>
      </c>
      <c r="G494" s="250" t="s">
        <v>5056</v>
      </c>
    </row>
    <row r="495" spans="1:7" ht="16" x14ac:dyDescent="0.2">
      <c r="A495" s="250" t="s">
        <v>176</v>
      </c>
      <c r="B495" s="250" t="s">
        <v>5057</v>
      </c>
      <c r="C495" s="250" t="s">
        <v>419</v>
      </c>
      <c r="D495" s="250" t="s">
        <v>5058</v>
      </c>
      <c r="E495" s="250" t="s">
        <v>420</v>
      </c>
      <c r="F495" s="250" t="s">
        <v>421</v>
      </c>
      <c r="G495" s="250" t="s">
        <v>5059</v>
      </c>
    </row>
    <row r="496" spans="1:7" ht="16" x14ac:dyDescent="0.2">
      <c r="A496" s="250" t="s">
        <v>177</v>
      </c>
      <c r="B496" s="250" t="s">
        <v>5060</v>
      </c>
      <c r="C496" s="250" t="s">
        <v>508</v>
      </c>
      <c r="D496" s="250" t="s">
        <v>5061</v>
      </c>
      <c r="E496" s="250" t="s">
        <v>509</v>
      </c>
      <c r="F496" s="250" t="s">
        <v>510</v>
      </c>
      <c r="G496" s="250" t="s">
        <v>5062</v>
      </c>
    </row>
    <row r="497" spans="1:7" ht="16" x14ac:dyDescent="0.2">
      <c r="A497" s="250" t="s">
        <v>139</v>
      </c>
      <c r="B497" s="250" t="s">
        <v>5063</v>
      </c>
      <c r="C497" s="250" t="s">
        <v>422</v>
      </c>
      <c r="D497" s="250" t="s">
        <v>5064</v>
      </c>
      <c r="E497" s="250" t="s">
        <v>423</v>
      </c>
      <c r="F497" s="250" t="s">
        <v>424</v>
      </c>
      <c r="G497" s="250" t="s">
        <v>5065</v>
      </c>
    </row>
    <row r="498" spans="1:7" s="280" customFormat="1" ht="16" x14ac:dyDescent="0.2">
      <c r="A498" s="279" t="s">
        <v>1689</v>
      </c>
      <c r="B498" s="247" t="s">
        <v>2090</v>
      </c>
      <c r="C498" s="247" t="s">
        <v>2090</v>
      </c>
      <c r="D498" s="264" t="s">
        <v>2091</v>
      </c>
      <c r="E498" s="268" t="s">
        <v>2092</v>
      </c>
      <c r="F498" s="264" t="s">
        <v>1689</v>
      </c>
      <c r="G498" s="264" t="s">
        <v>2093</v>
      </c>
    </row>
    <row r="499" spans="1:7" ht="16" x14ac:dyDescent="0.2">
      <c r="A499" s="263" t="s">
        <v>1800</v>
      </c>
      <c r="B499" s="250" t="s">
        <v>5066</v>
      </c>
      <c r="C499" s="250" t="s">
        <v>425</v>
      </c>
      <c r="D499" s="250" t="s">
        <v>5067</v>
      </c>
      <c r="E499" s="250" t="s">
        <v>511</v>
      </c>
      <c r="F499" s="250" t="s">
        <v>426</v>
      </c>
      <c r="G499" s="250" t="s">
        <v>5068</v>
      </c>
    </row>
    <row r="500" spans="1:7" ht="16" x14ac:dyDescent="0.2">
      <c r="A500" s="250" t="s">
        <v>140</v>
      </c>
      <c r="B500" s="250" t="s">
        <v>5069</v>
      </c>
      <c r="C500" s="250" t="s">
        <v>427</v>
      </c>
      <c r="D500" s="250" t="s">
        <v>5070</v>
      </c>
      <c r="E500" s="250" t="s">
        <v>428</v>
      </c>
      <c r="F500" s="250" t="s">
        <v>429</v>
      </c>
      <c r="G500" s="250" t="s">
        <v>5071</v>
      </c>
    </row>
    <row r="501" spans="1:7" ht="16" x14ac:dyDescent="0.2">
      <c r="A501" s="250" t="s">
        <v>178</v>
      </c>
      <c r="B501" s="250" t="s">
        <v>5072</v>
      </c>
      <c r="C501" s="250" t="s">
        <v>430</v>
      </c>
      <c r="D501" s="250" t="s">
        <v>5073</v>
      </c>
      <c r="E501" s="250" t="s">
        <v>431</v>
      </c>
      <c r="F501" s="250" t="s">
        <v>432</v>
      </c>
      <c r="G501" s="250" t="s">
        <v>5074</v>
      </c>
    </row>
    <row r="502" spans="1:7" ht="16" x14ac:dyDescent="0.2">
      <c r="A502" s="250" t="s">
        <v>153</v>
      </c>
      <c r="B502" s="250" t="s">
        <v>5075</v>
      </c>
      <c r="C502" s="250" t="s">
        <v>512</v>
      </c>
      <c r="D502" s="250" t="s">
        <v>5076</v>
      </c>
      <c r="E502" s="250" t="s">
        <v>513</v>
      </c>
      <c r="F502" s="250" t="s">
        <v>514</v>
      </c>
      <c r="G502" s="250" t="s">
        <v>5077</v>
      </c>
    </row>
    <row r="503" spans="1:7" ht="16" x14ac:dyDescent="0.2">
      <c r="A503" s="250" t="s">
        <v>179</v>
      </c>
      <c r="B503" s="250" t="s">
        <v>5078</v>
      </c>
      <c r="C503" s="250" t="s">
        <v>515</v>
      </c>
      <c r="D503" s="250" t="s">
        <v>5079</v>
      </c>
      <c r="E503" s="250" t="s">
        <v>516</v>
      </c>
      <c r="F503" s="250" t="s">
        <v>517</v>
      </c>
      <c r="G503" s="250" t="s">
        <v>5080</v>
      </c>
    </row>
    <row r="504" spans="1:7" s="280" customFormat="1" ht="16" x14ac:dyDescent="0.2">
      <c r="A504" s="279" t="s">
        <v>1698</v>
      </c>
      <c r="B504" s="247" t="s">
        <v>2094</v>
      </c>
      <c r="C504" s="247" t="s">
        <v>2095</v>
      </c>
      <c r="D504" s="264" t="s">
        <v>2096</v>
      </c>
      <c r="E504" s="268" t="s">
        <v>2097</v>
      </c>
      <c r="F504" s="264" t="s">
        <v>2098</v>
      </c>
      <c r="G504" s="247" t="s">
        <v>2095</v>
      </c>
    </row>
    <row r="505" spans="1:7" ht="16" x14ac:dyDescent="0.2">
      <c r="A505" s="250" t="s">
        <v>13</v>
      </c>
      <c r="B505" s="250" t="s">
        <v>5081</v>
      </c>
      <c r="C505" s="250" t="s">
        <v>518</v>
      </c>
      <c r="D505" s="250" t="s">
        <v>5082</v>
      </c>
      <c r="E505" s="250" t="s">
        <v>519</v>
      </c>
      <c r="F505" s="250" t="s">
        <v>520</v>
      </c>
      <c r="G505" s="250" t="s">
        <v>5083</v>
      </c>
    </row>
    <row r="506" spans="1:7" ht="16" x14ac:dyDescent="0.2">
      <c r="A506" s="263" t="s">
        <v>1801</v>
      </c>
      <c r="B506" s="247" t="s">
        <v>2027</v>
      </c>
      <c r="C506" s="264" t="s">
        <v>2028</v>
      </c>
      <c r="D506" s="264" t="s">
        <v>2029</v>
      </c>
      <c r="E506" s="250"/>
      <c r="F506" s="264" t="s">
        <v>2031</v>
      </c>
      <c r="G506" s="247" t="s">
        <v>2026</v>
      </c>
    </row>
    <row r="507" spans="1:7" s="280" customFormat="1" ht="16" x14ac:dyDescent="0.2">
      <c r="A507" s="279" t="s">
        <v>1702</v>
      </c>
      <c r="B507" s="247" t="s">
        <v>2099</v>
      </c>
      <c r="C507" s="247" t="s">
        <v>2100</v>
      </c>
      <c r="D507" s="264" t="s">
        <v>2101</v>
      </c>
      <c r="E507" s="268" t="s">
        <v>2102</v>
      </c>
      <c r="F507" s="264" t="s">
        <v>2103</v>
      </c>
      <c r="G507" s="247" t="s">
        <v>2100</v>
      </c>
    </row>
    <row r="508" spans="1:7" ht="32" x14ac:dyDescent="0.2">
      <c r="A508" s="253" t="s">
        <v>3274</v>
      </c>
      <c r="B508" s="253" t="s">
        <v>4707</v>
      </c>
      <c r="C508" s="253" t="s">
        <v>4708</v>
      </c>
      <c r="D508" s="253" t="s">
        <v>4709</v>
      </c>
      <c r="E508" s="253" t="s">
        <v>4710</v>
      </c>
      <c r="F508" s="253" t="s">
        <v>4711</v>
      </c>
      <c r="G508" s="253" t="s">
        <v>4712</v>
      </c>
    </row>
    <row r="509" spans="1:7" ht="16" x14ac:dyDescent="0.2">
      <c r="A509" s="250" t="s">
        <v>152</v>
      </c>
      <c r="B509" s="250" t="s">
        <v>5084</v>
      </c>
      <c r="C509" s="250" t="s">
        <v>521</v>
      </c>
      <c r="D509" s="250" t="s">
        <v>5085</v>
      </c>
      <c r="E509" s="250" t="s">
        <v>522</v>
      </c>
      <c r="F509" s="250" t="s">
        <v>523</v>
      </c>
      <c r="G509" s="250" t="s">
        <v>5086</v>
      </c>
    </row>
    <row r="510" spans="1:7" ht="16" x14ac:dyDescent="0.2">
      <c r="A510" s="253" t="s">
        <v>3267</v>
      </c>
      <c r="B510" s="253" t="s">
        <v>4667</v>
      </c>
      <c r="C510" s="253" t="s">
        <v>4669</v>
      </c>
      <c r="D510" s="253" t="s">
        <v>4671</v>
      </c>
      <c r="E510" s="253" t="s">
        <v>4673</v>
      </c>
      <c r="F510" s="253" t="s">
        <v>4674</v>
      </c>
      <c r="G510" s="253" t="s">
        <v>4676</v>
      </c>
    </row>
    <row r="511" spans="1:7" ht="16" x14ac:dyDescent="0.2">
      <c r="A511" s="263" t="s">
        <v>1753</v>
      </c>
      <c r="B511" s="247" t="s">
        <v>2104</v>
      </c>
      <c r="C511" s="264" t="s">
        <v>2037</v>
      </c>
      <c r="D511" s="264" t="s">
        <v>2034</v>
      </c>
      <c r="E511" s="268" t="s">
        <v>2035</v>
      </c>
      <c r="F511" s="264" t="s">
        <v>2036</v>
      </c>
      <c r="G511" s="264" t="s">
        <v>2037</v>
      </c>
    </row>
    <row r="512" spans="1:7" ht="16" x14ac:dyDescent="0.2">
      <c r="A512" s="263" t="s">
        <v>1754</v>
      </c>
      <c r="B512" s="247" t="s">
        <v>2105</v>
      </c>
      <c r="C512" s="264" t="s">
        <v>2106</v>
      </c>
      <c r="D512" s="264" t="s">
        <v>2039</v>
      </c>
      <c r="E512" s="268" t="s">
        <v>2040</v>
      </c>
      <c r="F512" s="264" t="s">
        <v>2041</v>
      </c>
      <c r="G512" s="264" t="s">
        <v>2042</v>
      </c>
    </row>
    <row r="513" spans="1:7" ht="16" x14ac:dyDescent="0.2">
      <c r="A513" s="250" t="s">
        <v>180</v>
      </c>
      <c r="B513" s="250" t="s">
        <v>5087</v>
      </c>
      <c r="C513" s="250" t="s">
        <v>524</v>
      </c>
      <c r="D513" s="250" t="s">
        <v>5088</v>
      </c>
      <c r="E513" s="250" t="s">
        <v>525</v>
      </c>
      <c r="F513" s="250" t="s">
        <v>526</v>
      </c>
      <c r="G513" s="250" t="s">
        <v>5089</v>
      </c>
    </row>
    <row r="514" spans="1:7" ht="16" x14ac:dyDescent="0.2">
      <c r="A514" s="250" t="s">
        <v>14</v>
      </c>
      <c r="B514" s="250" t="s">
        <v>5090</v>
      </c>
      <c r="C514" s="250" t="s">
        <v>527</v>
      </c>
      <c r="D514" s="250" t="s">
        <v>5091</v>
      </c>
      <c r="E514" s="250" t="s">
        <v>528</v>
      </c>
      <c r="F514" s="250" t="s">
        <v>529</v>
      </c>
      <c r="G514" s="250" t="s">
        <v>5092</v>
      </c>
    </row>
    <row r="515" spans="1:7" ht="16" x14ac:dyDescent="0.2">
      <c r="A515" s="263" t="s">
        <v>1733</v>
      </c>
      <c r="B515" s="247" t="s">
        <v>2107</v>
      </c>
      <c r="C515" s="264" t="s">
        <v>2108</v>
      </c>
      <c r="D515" s="264" t="s">
        <v>2109</v>
      </c>
      <c r="E515" s="268" t="s">
        <v>2110</v>
      </c>
      <c r="F515" s="264" t="s">
        <v>2111</v>
      </c>
      <c r="G515" s="247" t="s">
        <v>2112</v>
      </c>
    </row>
    <row r="516" spans="1:7" ht="16" x14ac:dyDescent="0.2">
      <c r="A516" s="263" t="s">
        <v>2347</v>
      </c>
      <c r="B516" s="247" t="s">
        <v>2354</v>
      </c>
      <c r="C516" s="247" t="s">
        <v>2355</v>
      </c>
      <c r="D516" s="247" t="s">
        <v>2354</v>
      </c>
      <c r="E516" s="247" t="s">
        <v>2356</v>
      </c>
      <c r="F516" s="247" t="s">
        <v>2357</v>
      </c>
      <c r="G516" s="247" t="s">
        <v>2358</v>
      </c>
    </row>
    <row r="517" spans="1:7" ht="16" x14ac:dyDescent="0.2">
      <c r="A517" s="250" t="s">
        <v>1766</v>
      </c>
      <c r="B517" s="250" t="s">
        <v>2062</v>
      </c>
      <c r="C517" s="250" t="s">
        <v>2063</v>
      </c>
      <c r="D517" s="250" t="s">
        <v>2064</v>
      </c>
      <c r="E517" s="250" t="s">
        <v>494</v>
      </c>
      <c r="F517" s="250" t="s">
        <v>495</v>
      </c>
      <c r="G517" s="250" t="s">
        <v>5093</v>
      </c>
    </row>
    <row r="518" spans="1:7" ht="16" x14ac:dyDescent="0.2">
      <c r="A518" s="250" t="s">
        <v>1767</v>
      </c>
      <c r="B518" s="250" t="s">
        <v>2065</v>
      </c>
      <c r="C518" s="250" t="s">
        <v>2066</v>
      </c>
      <c r="D518" s="250" t="s">
        <v>2067</v>
      </c>
      <c r="E518" s="250" t="s">
        <v>496</v>
      </c>
      <c r="F518" s="250" t="s">
        <v>497</v>
      </c>
      <c r="G518" s="250" t="s">
        <v>2068</v>
      </c>
    </row>
    <row r="519" spans="1:7" ht="16" x14ac:dyDescent="0.2">
      <c r="A519" s="250" t="s">
        <v>1768</v>
      </c>
      <c r="B519" s="250" t="s">
        <v>2069</v>
      </c>
      <c r="C519" s="250" t="s">
        <v>2070</v>
      </c>
      <c r="D519" s="250" t="s">
        <v>2071</v>
      </c>
      <c r="E519" s="250" t="s">
        <v>498</v>
      </c>
      <c r="F519" s="250" t="s">
        <v>499</v>
      </c>
      <c r="G519" s="250" t="s">
        <v>2072</v>
      </c>
    </row>
    <row r="520" spans="1:7" ht="16" x14ac:dyDescent="0.2">
      <c r="A520" s="263" t="s">
        <v>1755</v>
      </c>
      <c r="B520" s="264" t="s">
        <v>2043</v>
      </c>
      <c r="C520" s="264" t="s">
        <v>4994</v>
      </c>
      <c r="D520" s="264" t="s">
        <v>2044</v>
      </c>
      <c r="E520" s="268" t="s">
        <v>2045</v>
      </c>
      <c r="F520" s="264" t="s">
        <v>2046</v>
      </c>
      <c r="G520" s="264" t="s">
        <v>2047</v>
      </c>
    </row>
    <row r="521" spans="1:7" ht="16" x14ac:dyDescent="0.2">
      <c r="A521" s="250" t="s">
        <v>141</v>
      </c>
      <c r="B521" s="250" t="s">
        <v>5094</v>
      </c>
      <c r="C521" s="250" t="s">
        <v>530</v>
      </c>
      <c r="D521" s="250" t="s">
        <v>5095</v>
      </c>
      <c r="E521" s="250" t="s">
        <v>531</v>
      </c>
      <c r="F521" s="250" t="s">
        <v>532</v>
      </c>
      <c r="G521" s="250" t="s">
        <v>530</v>
      </c>
    </row>
    <row r="522" spans="1:7" ht="16" x14ac:dyDescent="0.2">
      <c r="A522" s="250" t="s">
        <v>15</v>
      </c>
      <c r="B522" s="250" t="s">
        <v>5096</v>
      </c>
      <c r="C522" s="250" t="s">
        <v>533</v>
      </c>
      <c r="D522" s="250" t="s">
        <v>5097</v>
      </c>
      <c r="E522" s="250" t="s">
        <v>534</v>
      </c>
      <c r="F522" s="250" t="s">
        <v>535</v>
      </c>
      <c r="G522" s="250" t="s">
        <v>5098</v>
      </c>
    </row>
    <row r="523" spans="1:7" ht="16" x14ac:dyDescent="0.2">
      <c r="A523" s="250" t="s">
        <v>181</v>
      </c>
      <c r="B523" s="250" t="s">
        <v>5099</v>
      </c>
      <c r="C523" s="250" t="s">
        <v>536</v>
      </c>
      <c r="D523" s="250" t="s">
        <v>5100</v>
      </c>
      <c r="E523" s="250" t="s">
        <v>537</v>
      </c>
      <c r="F523" s="250" t="s">
        <v>538</v>
      </c>
      <c r="G523" s="250" t="s">
        <v>5101</v>
      </c>
    </row>
    <row r="524" spans="1:7" ht="16" x14ac:dyDescent="0.2">
      <c r="A524" s="250" t="s">
        <v>149</v>
      </c>
      <c r="B524" s="250" t="s">
        <v>5102</v>
      </c>
      <c r="C524" s="250" t="s">
        <v>539</v>
      </c>
      <c r="D524" s="250" t="s">
        <v>5103</v>
      </c>
      <c r="E524" s="250" t="s">
        <v>540</v>
      </c>
      <c r="F524" s="250" t="s">
        <v>541</v>
      </c>
      <c r="G524" s="250" t="s">
        <v>5104</v>
      </c>
    </row>
    <row r="525" spans="1:7" ht="16" x14ac:dyDescent="0.2">
      <c r="A525" s="250" t="s">
        <v>162</v>
      </c>
      <c r="B525" s="250" t="s">
        <v>162</v>
      </c>
      <c r="C525" s="250" t="s">
        <v>542</v>
      </c>
      <c r="D525" s="250" t="s">
        <v>5105</v>
      </c>
      <c r="E525" s="250" t="s">
        <v>543</v>
      </c>
      <c r="F525" s="250" t="s">
        <v>544</v>
      </c>
      <c r="G525" s="250" t="s">
        <v>5106</v>
      </c>
    </row>
    <row r="526" spans="1:7" ht="16" x14ac:dyDescent="0.2">
      <c r="A526" s="250" t="s">
        <v>160</v>
      </c>
      <c r="B526" s="250" t="s">
        <v>5107</v>
      </c>
      <c r="C526" s="250" t="s">
        <v>545</v>
      </c>
      <c r="D526" s="250" t="s">
        <v>5108</v>
      </c>
      <c r="E526" s="250" t="s">
        <v>546</v>
      </c>
      <c r="F526" s="250" t="s">
        <v>547</v>
      </c>
      <c r="G526" s="250" t="s">
        <v>5109</v>
      </c>
    </row>
    <row r="527" spans="1:7" ht="16" x14ac:dyDescent="0.2">
      <c r="A527" s="250" t="s">
        <v>16</v>
      </c>
      <c r="B527" s="250" t="s">
        <v>5110</v>
      </c>
      <c r="C527" s="250" t="s">
        <v>548</v>
      </c>
      <c r="D527" s="250" t="s">
        <v>5111</v>
      </c>
      <c r="E527" s="250" t="s">
        <v>549</v>
      </c>
      <c r="F527" s="250" t="s">
        <v>550</v>
      </c>
      <c r="G527" s="250" t="s">
        <v>5112</v>
      </c>
    </row>
    <row r="528" spans="1:7" ht="16" x14ac:dyDescent="0.2">
      <c r="A528" s="250" t="s">
        <v>17</v>
      </c>
      <c r="B528" s="250" t="s">
        <v>5113</v>
      </c>
      <c r="C528" s="250" t="s">
        <v>551</v>
      </c>
      <c r="D528" s="250" t="s">
        <v>5114</v>
      </c>
      <c r="E528" s="250" t="s">
        <v>552</v>
      </c>
      <c r="F528" s="250" t="s">
        <v>553</v>
      </c>
      <c r="G528" s="250" t="s">
        <v>5115</v>
      </c>
    </row>
    <row r="529" spans="1:7" ht="16" x14ac:dyDescent="0.2">
      <c r="A529" s="250" t="s">
        <v>18</v>
      </c>
      <c r="B529" s="250" t="s">
        <v>5116</v>
      </c>
      <c r="C529" s="250" t="s">
        <v>554</v>
      </c>
      <c r="D529" s="250" t="s">
        <v>5117</v>
      </c>
      <c r="E529" s="250" t="s">
        <v>555</v>
      </c>
      <c r="F529" s="250" t="s">
        <v>556</v>
      </c>
      <c r="G529" s="250" t="s">
        <v>5118</v>
      </c>
    </row>
    <row r="530" spans="1:7" ht="16" x14ac:dyDescent="0.2">
      <c r="A530" s="253" t="s">
        <v>3268</v>
      </c>
      <c r="B530" s="253" t="s">
        <v>4668</v>
      </c>
      <c r="C530" s="253" t="s">
        <v>4670</v>
      </c>
      <c r="D530" s="253" t="s">
        <v>4668</v>
      </c>
      <c r="E530" s="253" t="s">
        <v>4672</v>
      </c>
      <c r="F530" s="253" t="s">
        <v>4675</v>
      </c>
      <c r="G530" s="253" t="s">
        <v>4670</v>
      </c>
    </row>
    <row r="531" spans="1:7" ht="16" x14ac:dyDescent="0.2">
      <c r="A531" s="250" t="s">
        <v>184</v>
      </c>
      <c r="B531" s="250" t="s">
        <v>5119</v>
      </c>
      <c r="C531" s="250" t="s">
        <v>433</v>
      </c>
      <c r="D531" s="250" t="s">
        <v>5120</v>
      </c>
      <c r="E531" s="250" t="s">
        <v>557</v>
      </c>
      <c r="F531" s="250" t="s">
        <v>434</v>
      </c>
      <c r="G531" s="250" t="s">
        <v>5121</v>
      </c>
    </row>
    <row r="532" spans="1:7" ht="16" x14ac:dyDescent="0.2">
      <c r="A532" s="250" t="s">
        <v>183</v>
      </c>
      <c r="B532" s="250" t="s">
        <v>5122</v>
      </c>
      <c r="C532" s="250" t="s">
        <v>435</v>
      </c>
      <c r="D532" s="250" t="s">
        <v>5123</v>
      </c>
      <c r="E532" s="250" t="s">
        <v>436</v>
      </c>
      <c r="F532" s="250" t="s">
        <v>437</v>
      </c>
      <c r="G532" s="250" t="s">
        <v>5124</v>
      </c>
    </row>
    <row r="533" spans="1:7" ht="32" x14ac:dyDescent="0.2">
      <c r="A533" s="250" t="s">
        <v>185</v>
      </c>
      <c r="B533" s="250" t="s">
        <v>5125</v>
      </c>
      <c r="C533" s="250" t="s">
        <v>558</v>
      </c>
      <c r="D533" s="250" t="s">
        <v>5126</v>
      </c>
      <c r="E533" s="250" t="s">
        <v>559</v>
      </c>
      <c r="F533" s="250" t="s">
        <v>560</v>
      </c>
      <c r="G533" s="250" t="s">
        <v>5127</v>
      </c>
    </row>
    <row r="534" spans="1:7" ht="16" x14ac:dyDescent="0.2">
      <c r="A534" s="250" t="s">
        <v>2482</v>
      </c>
      <c r="B534" s="250" t="s">
        <v>2592</v>
      </c>
      <c r="C534" s="250" t="s">
        <v>2593</v>
      </c>
      <c r="D534" s="250" t="s">
        <v>2594</v>
      </c>
      <c r="E534" s="250" t="s">
        <v>2595</v>
      </c>
      <c r="F534" s="250" t="s">
        <v>2596</v>
      </c>
      <c r="G534" s="250" t="s">
        <v>2597</v>
      </c>
    </row>
    <row r="535" spans="1:7" ht="16" x14ac:dyDescent="0.2">
      <c r="A535" s="253" t="s">
        <v>3287</v>
      </c>
      <c r="B535" s="253" t="s">
        <v>4683</v>
      </c>
      <c r="C535" s="253" t="s">
        <v>4684</v>
      </c>
      <c r="D535" s="253" t="s">
        <v>4685</v>
      </c>
      <c r="E535" s="253" t="s">
        <v>4686</v>
      </c>
      <c r="F535" s="253" t="s">
        <v>4687</v>
      </c>
      <c r="G535" s="253" t="s">
        <v>4688</v>
      </c>
    </row>
    <row r="536" spans="1:7" ht="16" x14ac:dyDescent="0.2">
      <c r="A536" s="263" t="s">
        <v>1744</v>
      </c>
      <c r="B536" s="247" t="s">
        <v>2113</v>
      </c>
      <c r="C536" s="264" t="s">
        <v>5128</v>
      </c>
      <c r="D536" s="264" t="s">
        <v>2114</v>
      </c>
      <c r="E536" s="268" t="s">
        <v>2115</v>
      </c>
      <c r="F536" s="264" t="s">
        <v>2116</v>
      </c>
      <c r="G536" s="264" t="s">
        <v>2117</v>
      </c>
    </row>
    <row r="537" spans="1:7" ht="16" x14ac:dyDescent="0.2">
      <c r="A537" s="251" t="s">
        <v>3275</v>
      </c>
      <c r="B537" s="251"/>
      <c r="C537" s="251"/>
      <c r="D537" s="251"/>
      <c r="E537" s="251"/>
      <c r="F537" s="251"/>
      <c r="G537" s="251"/>
    </row>
    <row r="538" spans="1:7" ht="16" x14ac:dyDescent="0.2">
      <c r="A538" s="263" t="s">
        <v>1760</v>
      </c>
      <c r="B538" s="264" t="s">
        <v>2048</v>
      </c>
      <c r="C538" s="264" t="s">
        <v>5129</v>
      </c>
      <c r="D538" s="264" t="s">
        <v>2049</v>
      </c>
      <c r="E538" s="268" t="s">
        <v>2050</v>
      </c>
      <c r="F538" s="264" t="s">
        <v>2051</v>
      </c>
      <c r="G538" s="264" t="s">
        <v>2052</v>
      </c>
    </row>
    <row r="539" spans="1:7" ht="16" x14ac:dyDescent="0.2">
      <c r="A539" s="263" t="s">
        <v>1713</v>
      </c>
      <c r="B539" s="264" t="s">
        <v>2118</v>
      </c>
      <c r="C539" s="248" t="s">
        <v>2119</v>
      </c>
      <c r="D539" s="265" t="s">
        <v>2120</v>
      </c>
      <c r="E539" s="268" t="s">
        <v>2121</v>
      </c>
      <c r="F539" s="264" t="s">
        <v>1856</v>
      </c>
      <c r="G539" s="247" t="s">
        <v>1857</v>
      </c>
    </row>
    <row r="540" spans="1:7" ht="16" x14ac:dyDescent="0.2">
      <c r="A540" s="263" t="s">
        <v>1734</v>
      </c>
      <c r="B540" s="250" t="s">
        <v>5130</v>
      </c>
      <c r="C540" s="250" t="s">
        <v>505</v>
      </c>
      <c r="D540" s="250" t="s">
        <v>5131</v>
      </c>
      <c r="E540" s="250" t="s">
        <v>506</v>
      </c>
      <c r="F540" s="250" t="s">
        <v>507</v>
      </c>
      <c r="G540" s="250" t="s">
        <v>5132</v>
      </c>
    </row>
    <row r="541" spans="1:7" ht="16" x14ac:dyDescent="0.2">
      <c r="A541" s="263" t="s">
        <v>1731</v>
      </c>
      <c r="B541" s="247" t="s">
        <v>2122</v>
      </c>
      <c r="C541" s="264" t="s">
        <v>5133</v>
      </c>
      <c r="D541" s="264" t="s">
        <v>2123</v>
      </c>
      <c r="E541" s="268" t="s">
        <v>2124</v>
      </c>
      <c r="F541" s="264" t="s">
        <v>2125</v>
      </c>
      <c r="G541" s="264" t="s">
        <v>2126</v>
      </c>
    </row>
    <row r="542" spans="1:7" ht="16" x14ac:dyDescent="0.2">
      <c r="A542" s="250" t="s">
        <v>166</v>
      </c>
      <c r="B542" s="250" t="s">
        <v>5134</v>
      </c>
      <c r="C542" s="250" t="s">
        <v>561</v>
      </c>
      <c r="D542" s="250" t="s">
        <v>5135</v>
      </c>
      <c r="E542" s="250" t="s">
        <v>562</v>
      </c>
      <c r="F542" s="250" t="s">
        <v>563</v>
      </c>
      <c r="G542" s="250" t="s">
        <v>5136</v>
      </c>
    </row>
    <row r="543" spans="1:7" ht="80" x14ac:dyDescent="0.2">
      <c r="A543" s="253" t="s">
        <v>3276</v>
      </c>
      <c r="B543" s="253" t="s">
        <v>4725</v>
      </c>
      <c r="C543" s="253" t="s">
        <v>4726</v>
      </c>
      <c r="D543" s="253" t="s">
        <v>4727</v>
      </c>
      <c r="E543" s="253" t="s">
        <v>4728</v>
      </c>
      <c r="F543" s="253" t="s">
        <v>4729</v>
      </c>
      <c r="G543" s="253" t="s">
        <v>4730</v>
      </c>
    </row>
    <row r="544" spans="1:7" ht="80" x14ac:dyDescent="0.2">
      <c r="A544" s="263" t="s">
        <v>1751</v>
      </c>
      <c r="B544" s="264" t="s">
        <v>5137</v>
      </c>
      <c r="C544" s="264" t="s">
        <v>2127</v>
      </c>
      <c r="D544" s="264" t="s">
        <v>2128</v>
      </c>
      <c r="E544" s="268" t="s">
        <v>2129</v>
      </c>
      <c r="F544" s="264" t="s">
        <v>2130</v>
      </c>
      <c r="G544" s="247" t="s">
        <v>2131</v>
      </c>
    </row>
    <row r="545" spans="1:8" ht="64" x14ac:dyDescent="0.2">
      <c r="A545" s="250" t="s">
        <v>11</v>
      </c>
      <c r="B545" s="250" t="s">
        <v>5138</v>
      </c>
      <c r="C545" s="250" t="s">
        <v>564</v>
      </c>
      <c r="D545" s="250" t="s">
        <v>2132</v>
      </c>
      <c r="E545" s="250" t="s">
        <v>565</v>
      </c>
      <c r="F545" s="250" t="s">
        <v>566</v>
      </c>
      <c r="G545" s="250" t="s">
        <v>5139</v>
      </c>
    </row>
    <row r="546" spans="1:8" ht="96" x14ac:dyDescent="0.2">
      <c r="A546" s="263" t="s">
        <v>1749</v>
      </c>
      <c r="B546" s="248" t="s">
        <v>2133</v>
      </c>
      <c r="C546" s="264" t="s">
        <v>2134</v>
      </c>
      <c r="D546" s="264" t="s">
        <v>2135</v>
      </c>
      <c r="E546" s="268" t="s">
        <v>2136</v>
      </c>
      <c r="F546" s="264" t="s">
        <v>2137</v>
      </c>
      <c r="G546" s="247" t="s">
        <v>2138</v>
      </c>
    </row>
    <row r="547" spans="1:8" ht="96" x14ac:dyDescent="0.2">
      <c r="A547" s="253" t="s">
        <v>4851</v>
      </c>
      <c r="B547" s="253" t="s">
        <v>4852</v>
      </c>
      <c r="C547" s="253" t="s">
        <v>4853</v>
      </c>
      <c r="D547" s="253" t="s">
        <v>4854</v>
      </c>
      <c r="E547" s="253" t="s">
        <v>4855</v>
      </c>
      <c r="F547" s="253" t="s">
        <v>4856</v>
      </c>
      <c r="G547" s="253" t="s">
        <v>4857</v>
      </c>
    </row>
    <row r="548" spans="1:8" s="266" customFormat="1" ht="208" x14ac:dyDescent="0.2">
      <c r="A548" s="258" t="s">
        <v>2375</v>
      </c>
      <c r="B548" s="275" t="s">
        <v>2376</v>
      </c>
      <c r="C548" s="275" t="s">
        <v>2377</v>
      </c>
      <c r="D548" s="275" t="s">
        <v>2378</v>
      </c>
      <c r="E548" s="281" t="s">
        <v>2379</v>
      </c>
      <c r="F548" s="275" t="s">
        <v>2380</v>
      </c>
      <c r="G548" s="275" t="s">
        <v>2381</v>
      </c>
    </row>
    <row r="549" spans="1:8" ht="64" x14ac:dyDescent="0.2">
      <c r="A549" s="263" t="s">
        <v>1728</v>
      </c>
      <c r="B549" s="248" t="s">
        <v>2139</v>
      </c>
      <c r="C549" s="248" t="s">
        <v>2140</v>
      </c>
      <c r="D549" s="248" t="s">
        <v>2141</v>
      </c>
      <c r="E549" s="248" t="s">
        <v>567</v>
      </c>
      <c r="F549" s="248" t="s">
        <v>568</v>
      </c>
      <c r="G549" s="248" t="s">
        <v>2142</v>
      </c>
    </row>
    <row r="550" spans="1:8" ht="224" x14ac:dyDescent="0.2">
      <c r="A550" s="250" t="s">
        <v>2367</v>
      </c>
      <c r="B550" s="250" t="s">
        <v>5140</v>
      </c>
      <c r="C550" s="250" t="s">
        <v>2143</v>
      </c>
      <c r="D550" s="250" t="s">
        <v>2144</v>
      </c>
      <c r="E550" s="250" t="s">
        <v>569</v>
      </c>
      <c r="F550" s="250" t="s">
        <v>570</v>
      </c>
      <c r="G550" s="250" t="s">
        <v>2145</v>
      </c>
    </row>
    <row r="551" spans="1:8" ht="80" x14ac:dyDescent="0.2">
      <c r="A551" s="250" t="s">
        <v>2483</v>
      </c>
      <c r="B551" s="250" t="s">
        <v>2610</v>
      </c>
      <c r="C551" s="250" t="s">
        <v>2611</v>
      </c>
      <c r="D551" s="250" t="s">
        <v>2612</v>
      </c>
      <c r="E551" s="250" t="s">
        <v>2613</v>
      </c>
      <c r="F551" s="250" t="s">
        <v>2614</v>
      </c>
      <c r="G551" s="250" t="s">
        <v>2615</v>
      </c>
    </row>
    <row r="552" spans="1:8" ht="256" x14ac:dyDescent="0.2">
      <c r="A552" s="250" t="s">
        <v>2146</v>
      </c>
      <c r="B552" s="250" t="s">
        <v>5141</v>
      </c>
      <c r="C552" s="250" t="s">
        <v>571</v>
      </c>
      <c r="D552" s="250" t="s">
        <v>5142</v>
      </c>
      <c r="E552" s="250" t="s">
        <v>572</v>
      </c>
      <c r="F552" s="250" t="s">
        <v>573</v>
      </c>
      <c r="G552" s="250" t="s">
        <v>5143</v>
      </c>
    </row>
    <row r="553" spans="1:8" ht="32" x14ac:dyDescent="0.2">
      <c r="A553" s="250" t="s">
        <v>12</v>
      </c>
      <c r="B553" s="250" t="s">
        <v>5144</v>
      </c>
      <c r="C553" s="250" t="s">
        <v>574</v>
      </c>
      <c r="D553" s="250" t="s">
        <v>5145</v>
      </c>
      <c r="E553" s="250" t="s">
        <v>575</v>
      </c>
      <c r="F553" s="250" t="s">
        <v>576</v>
      </c>
      <c r="G553" s="250" t="s">
        <v>5146</v>
      </c>
    </row>
    <row r="554" spans="1:8" ht="32" x14ac:dyDescent="0.2">
      <c r="A554" s="250" t="s">
        <v>577</v>
      </c>
      <c r="B554" s="250" t="s">
        <v>5147</v>
      </c>
      <c r="C554" s="250" t="s">
        <v>5148</v>
      </c>
      <c r="D554" s="250" t="s">
        <v>2147</v>
      </c>
      <c r="E554" s="250" t="s">
        <v>578</v>
      </c>
      <c r="F554" s="250" t="s">
        <v>579</v>
      </c>
      <c r="G554" s="250" t="s">
        <v>5149</v>
      </c>
    </row>
    <row r="555" spans="1:8" ht="32" x14ac:dyDescent="0.2">
      <c r="A555" s="250" t="s">
        <v>580</v>
      </c>
      <c r="B555" s="250" t="s">
        <v>5150</v>
      </c>
      <c r="C555" s="250" t="s">
        <v>5151</v>
      </c>
      <c r="D555" s="250" t="s">
        <v>2148</v>
      </c>
      <c r="E555" s="250" t="s">
        <v>581</v>
      </c>
      <c r="F555" s="250" t="s">
        <v>582</v>
      </c>
      <c r="G555" s="250" t="s">
        <v>5152</v>
      </c>
    </row>
    <row r="556" spans="1:8" ht="48" x14ac:dyDescent="0.2">
      <c r="A556" s="250" t="s">
        <v>583</v>
      </c>
      <c r="B556" s="250" t="s">
        <v>5153</v>
      </c>
      <c r="C556" s="250" t="s">
        <v>5154</v>
      </c>
      <c r="D556" s="250" t="s">
        <v>2149</v>
      </c>
      <c r="E556" s="250" t="s">
        <v>584</v>
      </c>
      <c r="F556" s="250" t="s">
        <v>585</v>
      </c>
      <c r="G556" s="250" t="s">
        <v>5155</v>
      </c>
    </row>
    <row r="557" spans="1:8" ht="409.6" x14ac:dyDescent="0.2">
      <c r="A557" s="263" t="s">
        <v>1769</v>
      </c>
      <c r="B557" s="248" t="s">
        <v>2150</v>
      </c>
      <c r="C557" s="248" t="s">
        <v>2151</v>
      </c>
      <c r="D557" s="248" t="s">
        <v>2152</v>
      </c>
      <c r="E557" s="248" t="s">
        <v>1182</v>
      </c>
      <c r="F557" s="248" t="s">
        <v>1183</v>
      </c>
      <c r="G557" s="248" t="s">
        <v>2153</v>
      </c>
      <c r="H557" s="280"/>
    </row>
    <row r="558" spans="1:8" ht="112" x14ac:dyDescent="0.2">
      <c r="A558" s="279" t="s">
        <v>1747</v>
      </c>
      <c r="B558" s="248" t="s">
        <v>2154</v>
      </c>
      <c r="C558" s="264" t="s">
        <v>2155</v>
      </c>
      <c r="D558" s="264" t="s">
        <v>2156</v>
      </c>
      <c r="E558" s="268" t="s">
        <v>2157</v>
      </c>
      <c r="F558" s="264" t="s">
        <v>2158</v>
      </c>
      <c r="G558" s="247" t="s">
        <v>2159</v>
      </c>
      <c r="H558" s="280"/>
    </row>
    <row r="559" spans="1:8" ht="371.75" customHeight="1" x14ac:dyDescent="0.2">
      <c r="A559" s="279" t="s">
        <v>2368</v>
      </c>
      <c r="B559" s="248" t="s">
        <v>2160</v>
      </c>
      <c r="C559" s="264" t="s">
        <v>2161</v>
      </c>
      <c r="D559" s="264" t="s">
        <v>2162</v>
      </c>
      <c r="E559" s="269" t="s">
        <v>2163</v>
      </c>
      <c r="F559" s="264" t="s">
        <v>2164</v>
      </c>
      <c r="G559" s="247" t="s">
        <v>2165</v>
      </c>
    </row>
    <row r="560" spans="1:8" ht="128" x14ac:dyDescent="0.2">
      <c r="A560" s="250" t="s">
        <v>163</v>
      </c>
      <c r="B560" s="250" t="s">
        <v>5156</v>
      </c>
      <c r="C560" s="250" t="s">
        <v>586</v>
      </c>
      <c r="D560" s="250" t="s">
        <v>5157</v>
      </c>
      <c r="E560" s="250" t="s">
        <v>587</v>
      </c>
      <c r="F560" s="250" t="s">
        <v>588</v>
      </c>
      <c r="G560" s="250" t="s">
        <v>5158</v>
      </c>
    </row>
    <row r="561" spans="1:7" ht="100.25" customHeight="1" x14ac:dyDescent="0.2">
      <c r="A561" s="279" t="s">
        <v>1701</v>
      </c>
      <c r="B561" s="248" t="s">
        <v>2166</v>
      </c>
      <c r="C561" s="248" t="s">
        <v>2167</v>
      </c>
      <c r="D561" s="248" t="s">
        <v>2168</v>
      </c>
      <c r="E561" s="248" t="s">
        <v>2169</v>
      </c>
      <c r="F561" s="248" t="s">
        <v>2170</v>
      </c>
      <c r="G561" s="248" t="s">
        <v>2171</v>
      </c>
    </row>
    <row r="562" spans="1:7" ht="128" x14ac:dyDescent="0.2">
      <c r="A562" s="279" t="s">
        <v>1746</v>
      </c>
      <c r="B562" s="248" t="s">
        <v>2172</v>
      </c>
      <c r="C562" s="264" t="s">
        <v>2173</v>
      </c>
      <c r="D562" s="264" t="s">
        <v>2174</v>
      </c>
      <c r="E562" s="268" t="s">
        <v>2175</v>
      </c>
      <c r="F562" s="264" t="s">
        <v>2176</v>
      </c>
      <c r="G562" s="247" t="s">
        <v>2177</v>
      </c>
    </row>
    <row r="563" spans="1:7" ht="100.25" customHeight="1" x14ac:dyDescent="0.2">
      <c r="A563" s="279" t="s">
        <v>1770</v>
      </c>
      <c r="B563" s="247" t="s">
        <v>2178</v>
      </c>
      <c r="C563" s="264" t="s">
        <v>2179</v>
      </c>
      <c r="D563" s="264" t="s">
        <v>2180</v>
      </c>
      <c r="E563" s="268" t="s">
        <v>2181</v>
      </c>
      <c r="F563" s="264" t="s">
        <v>2182</v>
      </c>
      <c r="G563" s="264" t="s">
        <v>2183</v>
      </c>
    </row>
    <row r="564" spans="1:7" ht="48" x14ac:dyDescent="0.2">
      <c r="A564" s="250" t="s">
        <v>589</v>
      </c>
      <c r="B564" s="250" t="s">
        <v>5159</v>
      </c>
      <c r="C564" s="250" t="s">
        <v>590</v>
      </c>
      <c r="D564" s="250" t="s">
        <v>5160</v>
      </c>
      <c r="E564" s="250" t="s">
        <v>591</v>
      </c>
      <c r="F564" s="250" t="s">
        <v>592</v>
      </c>
      <c r="G564" s="250" t="s">
        <v>5161</v>
      </c>
    </row>
    <row r="565" spans="1:7" ht="311" customHeight="1" x14ac:dyDescent="0.2">
      <c r="A565" s="263" t="s">
        <v>2334</v>
      </c>
      <c r="B565" s="247" t="s">
        <v>2184</v>
      </c>
      <c r="C565" s="264" t="s">
        <v>2185</v>
      </c>
      <c r="D565" s="264" t="s">
        <v>2186</v>
      </c>
      <c r="E565" s="268" t="s">
        <v>2187</v>
      </c>
      <c r="F565" s="264" t="s">
        <v>2188</v>
      </c>
      <c r="G565" s="264" t="s">
        <v>2189</v>
      </c>
    </row>
    <row r="566" spans="1:7" ht="80" x14ac:dyDescent="0.2">
      <c r="A566" s="250" t="s">
        <v>167</v>
      </c>
      <c r="B566" s="250" t="s">
        <v>5162</v>
      </c>
      <c r="C566" s="250" t="s">
        <v>593</v>
      </c>
      <c r="D566" s="250" t="s">
        <v>5163</v>
      </c>
      <c r="E566" s="250" t="s">
        <v>594</v>
      </c>
      <c r="F566" s="250" t="s">
        <v>595</v>
      </c>
      <c r="G566" s="250" t="s">
        <v>2190</v>
      </c>
    </row>
    <row r="567" spans="1:7" ht="144" x14ac:dyDescent="0.2">
      <c r="A567" s="250" t="s">
        <v>596</v>
      </c>
      <c r="B567" s="250" t="s">
        <v>5164</v>
      </c>
      <c r="C567" s="250" t="s">
        <v>597</v>
      </c>
      <c r="D567" s="250" t="s">
        <v>2191</v>
      </c>
      <c r="E567" s="250" t="s">
        <v>598</v>
      </c>
      <c r="F567" s="250" t="s">
        <v>599</v>
      </c>
      <c r="G567" s="250" t="s">
        <v>5165</v>
      </c>
    </row>
    <row r="568" spans="1:7" ht="128" x14ac:dyDescent="0.2">
      <c r="A568" s="250" t="s">
        <v>2192</v>
      </c>
      <c r="B568" s="250" t="s">
        <v>600</v>
      </c>
      <c r="C568" s="250" t="s">
        <v>601</v>
      </c>
      <c r="D568" s="250" t="s">
        <v>5166</v>
      </c>
      <c r="E568" s="250" t="s">
        <v>602</v>
      </c>
      <c r="F568" s="250" t="s">
        <v>603</v>
      </c>
      <c r="G568" s="250" t="s">
        <v>5167</v>
      </c>
    </row>
    <row r="569" spans="1:7" ht="15" customHeight="1" x14ac:dyDescent="0.2">
      <c r="A569" s="250" t="s">
        <v>604</v>
      </c>
      <c r="B569" s="250" t="s">
        <v>5168</v>
      </c>
      <c r="C569" s="250" t="s">
        <v>605</v>
      </c>
      <c r="D569" s="250" t="s">
        <v>5169</v>
      </c>
      <c r="E569" s="250" t="s">
        <v>606</v>
      </c>
      <c r="F569" s="250" t="s">
        <v>607</v>
      </c>
      <c r="G569" s="250" t="s">
        <v>5170</v>
      </c>
    </row>
    <row r="570" spans="1:7" ht="100.25" customHeight="1" x14ac:dyDescent="0.2">
      <c r="A570" s="263" t="s">
        <v>1771</v>
      </c>
      <c r="B570" s="247" t="s">
        <v>2193</v>
      </c>
      <c r="C570" s="264" t="s">
        <v>2194</v>
      </c>
      <c r="D570" s="264" t="s">
        <v>2195</v>
      </c>
      <c r="E570" s="268" t="s">
        <v>2196</v>
      </c>
      <c r="F570" s="264" t="s">
        <v>2197</v>
      </c>
      <c r="G570" s="264" t="s">
        <v>2198</v>
      </c>
    </row>
    <row r="571" spans="1:7" ht="144" x14ac:dyDescent="0.2">
      <c r="A571" s="263" t="s">
        <v>2344</v>
      </c>
      <c r="B571" s="264" t="s">
        <v>5171</v>
      </c>
      <c r="C571" s="264" t="s">
        <v>2199</v>
      </c>
      <c r="D571" s="264" t="s">
        <v>2200</v>
      </c>
      <c r="E571" s="268" t="s">
        <v>2201</v>
      </c>
      <c r="F571" s="264" t="s">
        <v>2202</v>
      </c>
      <c r="G571" s="247" t="s">
        <v>2203</v>
      </c>
    </row>
    <row r="572" spans="1:7" ht="48" x14ac:dyDescent="0.2">
      <c r="A572" s="263" t="s">
        <v>1794</v>
      </c>
      <c r="B572" s="248" t="s">
        <v>2204</v>
      </c>
      <c r="C572" s="248" t="s">
        <v>608</v>
      </c>
      <c r="D572" s="248" t="s">
        <v>5172</v>
      </c>
      <c r="E572" s="248" t="s">
        <v>609</v>
      </c>
      <c r="F572" s="248" t="s">
        <v>610</v>
      </c>
      <c r="G572" s="248" t="s">
        <v>2205</v>
      </c>
    </row>
    <row r="573" spans="1:7" ht="64" x14ac:dyDescent="0.2">
      <c r="A573" s="250" t="s">
        <v>611</v>
      </c>
      <c r="B573" s="250" t="s">
        <v>5173</v>
      </c>
      <c r="C573" s="250" t="s">
        <v>612</v>
      </c>
      <c r="D573" s="250" t="s">
        <v>5174</v>
      </c>
      <c r="E573" s="250" t="s">
        <v>613</v>
      </c>
      <c r="F573" s="250" t="s">
        <v>614</v>
      </c>
      <c r="G573" s="250" t="s">
        <v>5175</v>
      </c>
    </row>
    <row r="574" spans="1:7" ht="48" x14ac:dyDescent="0.2">
      <c r="A574" s="263" t="s">
        <v>1710</v>
      </c>
      <c r="B574" s="248" t="s">
        <v>2206</v>
      </c>
      <c r="C574" s="248" t="s">
        <v>5176</v>
      </c>
      <c r="D574" s="248" t="s">
        <v>2207</v>
      </c>
      <c r="E574" s="248" t="s">
        <v>615</v>
      </c>
      <c r="F574" s="248" t="s">
        <v>616</v>
      </c>
      <c r="G574" s="248" t="s">
        <v>5177</v>
      </c>
    </row>
    <row r="575" spans="1:7" ht="160" x14ac:dyDescent="0.2">
      <c r="A575" s="250" t="s">
        <v>617</v>
      </c>
      <c r="B575" s="250" t="s">
        <v>5178</v>
      </c>
      <c r="C575" s="250" t="s">
        <v>618</v>
      </c>
      <c r="D575" s="250" t="s">
        <v>5179</v>
      </c>
      <c r="E575" s="250" t="s">
        <v>619</v>
      </c>
      <c r="F575" s="250" t="s">
        <v>620</v>
      </c>
      <c r="G575" s="250" t="s">
        <v>5180</v>
      </c>
    </row>
    <row r="576" spans="1:7" ht="100.25" customHeight="1" x14ac:dyDescent="0.2">
      <c r="A576" s="279" t="s">
        <v>1699</v>
      </c>
      <c r="B576" s="248" t="s">
        <v>2166</v>
      </c>
      <c r="C576" s="248" t="s">
        <v>2208</v>
      </c>
      <c r="D576" s="248" t="s">
        <v>2209</v>
      </c>
      <c r="E576" s="248" t="s">
        <v>2210</v>
      </c>
      <c r="F576" s="248" t="s">
        <v>2211</v>
      </c>
      <c r="G576" s="248" t="s">
        <v>2212</v>
      </c>
    </row>
    <row r="577" spans="1:7" ht="48" x14ac:dyDescent="0.2">
      <c r="A577" s="263" t="s">
        <v>1736</v>
      </c>
      <c r="B577" s="248" t="s">
        <v>1184</v>
      </c>
      <c r="C577" s="264" t="s">
        <v>5181</v>
      </c>
      <c r="D577" s="264" t="s">
        <v>2213</v>
      </c>
      <c r="E577" s="268" t="s">
        <v>2214</v>
      </c>
      <c r="F577" s="264" t="s">
        <v>2215</v>
      </c>
      <c r="G577" s="264" t="s">
        <v>2216</v>
      </c>
    </row>
    <row r="578" spans="1:7" ht="144" x14ac:dyDescent="0.2">
      <c r="A578" s="263" t="s">
        <v>2342</v>
      </c>
      <c r="B578" s="247" t="s">
        <v>2217</v>
      </c>
      <c r="C578" s="264" t="s">
        <v>2218</v>
      </c>
      <c r="D578" s="264" t="s">
        <v>2219</v>
      </c>
      <c r="E578" s="268" t="s">
        <v>2220</v>
      </c>
      <c r="F578" s="264" t="s">
        <v>2221</v>
      </c>
      <c r="G578" s="247" t="s">
        <v>2222</v>
      </c>
    </row>
    <row r="579" spans="1:7" ht="100.25" customHeight="1" x14ac:dyDescent="0.2">
      <c r="A579" s="263" t="s">
        <v>2432</v>
      </c>
      <c r="B579" s="275" t="s">
        <v>2531</v>
      </c>
      <c r="C579" s="264" t="s">
        <v>2532</v>
      </c>
      <c r="D579" s="264" t="s">
        <v>2533</v>
      </c>
      <c r="E579" s="268" t="s">
        <v>2534</v>
      </c>
      <c r="F579" s="264" t="s">
        <v>2535</v>
      </c>
      <c r="G579" s="264" t="s">
        <v>2536</v>
      </c>
    </row>
    <row r="580" spans="1:7" ht="80" x14ac:dyDescent="0.2">
      <c r="A580" s="253" t="s">
        <v>3277</v>
      </c>
      <c r="B580" s="253" t="s">
        <v>4713</v>
      </c>
      <c r="C580" s="253" t="s">
        <v>4714</v>
      </c>
      <c r="D580" s="253" t="s">
        <v>4715</v>
      </c>
      <c r="E580" s="253" t="s">
        <v>4716</v>
      </c>
      <c r="F580" s="253" t="s">
        <v>4717</v>
      </c>
      <c r="G580" s="253" t="s">
        <v>4718</v>
      </c>
    </row>
    <row r="581" spans="1:7" ht="80" x14ac:dyDescent="0.2">
      <c r="A581" s="250" t="s">
        <v>621</v>
      </c>
      <c r="B581" s="250" t="s">
        <v>5182</v>
      </c>
      <c r="C581" s="250" t="s">
        <v>622</v>
      </c>
      <c r="D581" s="250" t="s">
        <v>5183</v>
      </c>
      <c r="E581" s="250" t="s">
        <v>623</v>
      </c>
      <c r="F581" s="250" t="s">
        <v>624</v>
      </c>
      <c r="G581" s="250" t="s">
        <v>5184</v>
      </c>
    </row>
    <row r="582" spans="1:7" ht="160" x14ac:dyDescent="0.2">
      <c r="A582" s="253" t="s">
        <v>3271</v>
      </c>
      <c r="B582" s="253" t="s">
        <v>4695</v>
      </c>
      <c r="C582" s="253" t="s">
        <v>4696</v>
      </c>
      <c r="D582" s="253" t="s">
        <v>4697</v>
      </c>
      <c r="E582" s="253" t="s">
        <v>4698</v>
      </c>
      <c r="F582" s="253" t="s">
        <v>4699</v>
      </c>
      <c r="G582" s="253" t="s">
        <v>4700</v>
      </c>
    </row>
    <row r="583" spans="1:7" ht="160" x14ac:dyDescent="0.2">
      <c r="A583" s="263" t="s">
        <v>1757</v>
      </c>
      <c r="B583" s="264" t="s">
        <v>5185</v>
      </c>
      <c r="C583" s="264" t="s">
        <v>2223</v>
      </c>
      <c r="D583" s="264" t="s">
        <v>2224</v>
      </c>
      <c r="E583" s="268" t="s">
        <v>5186</v>
      </c>
      <c r="F583" s="264" t="s">
        <v>2225</v>
      </c>
      <c r="G583" s="247" t="s">
        <v>2226</v>
      </c>
    </row>
    <row r="584" spans="1:7" ht="128" x14ac:dyDescent="0.2">
      <c r="A584" s="263" t="s">
        <v>1758</v>
      </c>
      <c r="B584" s="247" t="s">
        <v>2227</v>
      </c>
      <c r="C584" s="264" t="s">
        <v>2228</v>
      </c>
      <c r="D584" s="264" t="s">
        <v>2229</v>
      </c>
      <c r="E584" s="268" t="s">
        <v>2230</v>
      </c>
      <c r="F584" s="264" t="s">
        <v>2231</v>
      </c>
      <c r="G584" s="247" t="s">
        <v>2232</v>
      </c>
    </row>
    <row r="585" spans="1:7" ht="128" x14ac:dyDescent="0.2">
      <c r="A585" s="250" t="s">
        <v>2343</v>
      </c>
      <c r="B585" s="250" t="s">
        <v>2233</v>
      </c>
      <c r="C585" s="250" t="s">
        <v>625</v>
      </c>
      <c r="D585" s="250" t="s">
        <v>5187</v>
      </c>
      <c r="E585" s="250" t="s">
        <v>626</v>
      </c>
      <c r="F585" s="250" t="s">
        <v>627</v>
      </c>
      <c r="G585" s="250" t="s">
        <v>5188</v>
      </c>
    </row>
    <row r="586" spans="1:7" ht="64" x14ac:dyDescent="0.2">
      <c r="A586" s="250" t="s">
        <v>628</v>
      </c>
      <c r="B586" s="250" t="s">
        <v>5189</v>
      </c>
      <c r="C586" s="250" t="s">
        <v>629</v>
      </c>
      <c r="D586" s="250" t="s">
        <v>5190</v>
      </c>
      <c r="E586" s="250" t="s">
        <v>630</v>
      </c>
      <c r="F586" s="250" t="s">
        <v>631</v>
      </c>
      <c r="G586" s="250" t="s">
        <v>5191</v>
      </c>
    </row>
    <row r="587" spans="1:7" ht="48" x14ac:dyDescent="0.2">
      <c r="A587" s="263" t="s">
        <v>2424</v>
      </c>
      <c r="B587" s="264" t="s">
        <v>2425</v>
      </c>
      <c r="C587" s="264" t="s">
        <v>2426</v>
      </c>
      <c r="D587" s="264" t="s">
        <v>2427</v>
      </c>
      <c r="E587" s="282" t="s">
        <v>2428</v>
      </c>
      <c r="F587" s="264" t="s">
        <v>2429</v>
      </c>
      <c r="G587" s="247" t="s">
        <v>2430</v>
      </c>
    </row>
    <row r="588" spans="1:7" ht="80" x14ac:dyDescent="0.2">
      <c r="A588" s="263" t="s">
        <v>1759</v>
      </c>
      <c r="B588" s="247" t="s">
        <v>2234</v>
      </c>
      <c r="C588" s="264" t="s">
        <v>2235</v>
      </c>
      <c r="D588" s="264" t="s">
        <v>2236</v>
      </c>
      <c r="E588" s="268" t="s">
        <v>2237</v>
      </c>
      <c r="F588" s="264" t="s">
        <v>2238</v>
      </c>
      <c r="G588" s="247" t="s">
        <v>2239</v>
      </c>
    </row>
    <row r="589" spans="1:7" ht="96" x14ac:dyDescent="0.2">
      <c r="A589" s="263" t="s">
        <v>1763</v>
      </c>
      <c r="B589" s="248" t="s">
        <v>2240</v>
      </c>
      <c r="C589" s="248" t="s">
        <v>2241</v>
      </c>
      <c r="D589" s="248" t="s">
        <v>2242</v>
      </c>
      <c r="E589" s="248" t="s">
        <v>632</v>
      </c>
      <c r="F589" s="248" t="s">
        <v>633</v>
      </c>
      <c r="G589" s="248" t="s">
        <v>2243</v>
      </c>
    </row>
    <row r="590" spans="1:7" ht="80" x14ac:dyDescent="0.2">
      <c r="A590" s="250" t="s">
        <v>634</v>
      </c>
      <c r="B590" s="250" t="s">
        <v>5192</v>
      </c>
      <c r="C590" s="250" t="s">
        <v>635</v>
      </c>
      <c r="D590" s="250" t="s">
        <v>5193</v>
      </c>
      <c r="E590" s="250" t="s">
        <v>636</v>
      </c>
      <c r="F590" s="250" t="s">
        <v>637</v>
      </c>
      <c r="G590" s="250" t="s">
        <v>5194</v>
      </c>
    </row>
    <row r="591" spans="1:7" ht="96" x14ac:dyDescent="0.2">
      <c r="A591" s="253" t="s">
        <v>3286</v>
      </c>
      <c r="B591" s="253" t="s">
        <v>4677</v>
      </c>
      <c r="C591" s="253" t="s">
        <v>4678</v>
      </c>
      <c r="D591" s="253" t="s">
        <v>4679</v>
      </c>
      <c r="E591" s="253" t="s">
        <v>4680</v>
      </c>
      <c r="F591" s="253" t="s">
        <v>4681</v>
      </c>
      <c r="G591" s="253" t="s">
        <v>4682</v>
      </c>
    </row>
    <row r="592" spans="1:7" ht="80" x14ac:dyDescent="0.2">
      <c r="A592" s="263" t="s">
        <v>2345</v>
      </c>
      <c r="B592" s="248" t="s">
        <v>2244</v>
      </c>
      <c r="C592" s="248" t="s">
        <v>638</v>
      </c>
      <c r="D592" s="248" t="s">
        <v>5195</v>
      </c>
      <c r="E592" s="248" t="s">
        <v>639</v>
      </c>
      <c r="F592" s="248" t="s">
        <v>640</v>
      </c>
      <c r="G592" s="248" t="s">
        <v>5196</v>
      </c>
    </row>
    <row r="593" spans="1:7" ht="80" x14ac:dyDescent="0.2">
      <c r="A593" s="250" t="s">
        <v>641</v>
      </c>
      <c r="B593" s="250" t="s">
        <v>5197</v>
      </c>
      <c r="C593" s="250" t="s">
        <v>642</v>
      </c>
      <c r="D593" s="250" t="s">
        <v>5198</v>
      </c>
      <c r="E593" s="250" t="s">
        <v>643</v>
      </c>
      <c r="F593" s="250" t="s">
        <v>644</v>
      </c>
      <c r="G593" s="250" t="s">
        <v>5199</v>
      </c>
    </row>
    <row r="594" spans="1:7" ht="64" x14ac:dyDescent="0.2">
      <c r="A594" s="250" t="s">
        <v>161</v>
      </c>
      <c r="B594" s="250" t="s">
        <v>5200</v>
      </c>
      <c r="C594" s="250" t="s">
        <v>645</v>
      </c>
      <c r="D594" s="250" t="s">
        <v>5201</v>
      </c>
      <c r="E594" s="250" t="s">
        <v>646</v>
      </c>
      <c r="F594" s="250" t="s">
        <v>647</v>
      </c>
      <c r="G594" s="250" t="s">
        <v>5202</v>
      </c>
    </row>
    <row r="595" spans="1:7" ht="112" x14ac:dyDescent="0.2">
      <c r="A595" s="250" t="s">
        <v>648</v>
      </c>
      <c r="B595" s="250" t="s">
        <v>5203</v>
      </c>
      <c r="C595" s="250" t="s">
        <v>649</v>
      </c>
      <c r="D595" s="250" t="s">
        <v>2245</v>
      </c>
      <c r="E595" s="250" t="s">
        <v>650</v>
      </c>
      <c r="F595" s="250" t="s">
        <v>651</v>
      </c>
      <c r="G595" s="250" t="s">
        <v>2246</v>
      </c>
    </row>
    <row r="596" spans="1:7" ht="48" x14ac:dyDescent="0.2">
      <c r="A596" s="250" t="s">
        <v>652</v>
      </c>
      <c r="B596" s="250" t="s">
        <v>5204</v>
      </c>
      <c r="C596" s="250" t="s">
        <v>5205</v>
      </c>
      <c r="D596" s="250" t="s">
        <v>2247</v>
      </c>
      <c r="E596" s="250" t="s">
        <v>653</v>
      </c>
      <c r="F596" s="250" t="s">
        <v>654</v>
      </c>
      <c r="G596" s="250" t="s">
        <v>5206</v>
      </c>
    </row>
    <row r="597" spans="1:7" ht="64" x14ac:dyDescent="0.2">
      <c r="A597" s="263" t="s">
        <v>1714</v>
      </c>
      <c r="B597" s="248" t="s">
        <v>2248</v>
      </c>
      <c r="C597" s="248" t="s">
        <v>2249</v>
      </c>
      <c r="D597" s="248" t="s">
        <v>2250</v>
      </c>
      <c r="E597" s="248" t="s">
        <v>1185</v>
      </c>
      <c r="F597" s="248" t="s">
        <v>655</v>
      </c>
      <c r="G597" s="248" t="s">
        <v>2251</v>
      </c>
    </row>
    <row r="598" spans="1:7" ht="144" x14ac:dyDescent="0.2">
      <c r="A598" s="253" t="s">
        <v>3272</v>
      </c>
      <c r="B598" s="253" t="s">
        <v>4701</v>
      </c>
      <c r="C598" s="253" t="s">
        <v>4702</v>
      </c>
      <c r="D598" s="253" t="s">
        <v>4703</v>
      </c>
      <c r="E598" s="253" t="s">
        <v>4704</v>
      </c>
      <c r="F598" s="253" t="s">
        <v>4705</v>
      </c>
      <c r="G598" s="253" t="s">
        <v>4706</v>
      </c>
    </row>
    <row r="599" spans="1:7" ht="64" x14ac:dyDescent="0.2">
      <c r="A599" s="250" t="s">
        <v>656</v>
      </c>
      <c r="B599" s="250" t="s">
        <v>5207</v>
      </c>
      <c r="C599" s="250" t="s">
        <v>657</v>
      </c>
      <c r="D599" s="250" t="s">
        <v>5208</v>
      </c>
      <c r="E599" s="250" t="s">
        <v>658</v>
      </c>
      <c r="F599" s="250" t="s">
        <v>659</v>
      </c>
      <c r="G599" s="250" t="s">
        <v>5209</v>
      </c>
    </row>
    <row r="600" spans="1:7" ht="80" x14ac:dyDescent="0.2">
      <c r="A600" s="250" t="s">
        <v>1795</v>
      </c>
      <c r="B600" s="250" t="s">
        <v>5210</v>
      </c>
      <c r="C600" s="250" t="s">
        <v>660</v>
      </c>
      <c r="D600" s="250" t="s">
        <v>5211</v>
      </c>
      <c r="E600" s="250" t="s">
        <v>661</v>
      </c>
      <c r="F600" s="250" t="s">
        <v>662</v>
      </c>
      <c r="G600" s="250" t="s">
        <v>2252</v>
      </c>
    </row>
    <row r="601" spans="1:7" ht="256" x14ac:dyDescent="0.2">
      <c r="A601" s="250" t="s">
        <v>2366</v>
      </c>
      <c r="B601" s="250" t="s">
        <v>5212</v>
      </c>
      <c r="C601" s="250" t="s">
        <v>663</v>
      </c>
      <c r="D601" s="250" t="s">
        <v>5213</v>
      </c>
      <c r="E601" s="250" t="s">
        <v>664</v>
      </c>
      <c r="F601" s="250" t="s">
        <v>665</v>
      </c>
      <c r="G601" s="250" t="s">
        <v>2253</v>
      </c>
    </row>
    <row r="602" spans="1:7" ht="144" x14ac:dyDescent="0.2">
      <c r="A602" s="250" t="s">
        <v>2484</v>
      </c>
      <c r="B602" s="250" t="s">
        <v>2598</v>
      </c>
      <c r="C602" s="250" t="s">
        <v>2599</v>
      </c>
      <c r="D602" s="250" t="s">
        <v>2600</v>
      </c>
      <c r="E602" s="250" t="s">
        <v>2601</v>
      </c>
      <c r="F602" s="250" t="s">
        <v>2602</v>
      </c>
      <c r="G602" s="250" t="s">
        <v>2603</v>
      </c>
    </row>
    <row r="603" spans="1:7" ht="48" x14ac:dyDescent="0.2">
      <c r="A603" s="253" t="s">
        <v>3288</v>
      </c>
      <c r="B603" s="253" t="s">
        <v>4689</v>
      </c>
      <c r="C603" s="253" t="s">
        <v>4690</v>
      </c>
      <c r="D603" s="253" t="s">
        <v>4691</v>
      </c>
      <c r="E603" s="253" t="s">
        <v>4692</v>
      </c>
      <c r="F603" s="253" t="s">
        <v>4693</v>
      </c>
      <c r="G603" s="253" t="s">
        <v>4694</v>
      </c>
    </row>
    <row r="604" spans="1:7" ht="48" x14ac:dyDescent="0.2">
      <c r="A604" s="263" t="s">
        <v>2346</v>
      </c>
      <c r="B604" s="264" t="s">
        <v>2254</v>
      </c>
      <c r="C604" s="264" t="s">
        <v>5214</v>
      </c>
      <c r="D604" s="264" t="s">
        <v>2255</v>
      </c>
      <c r="E604" s="268" t="s">
        <v>2256</v>
      </c>
      <c r="F604" s="264" t="s">
        <v>2257</v>
      </c>
      <c r="G604" s="264" t="s">
        <v>2258</v>
      </c>
    </row>
    <row r="605" spans="1:7" ht="48" x14ac:dyDescent="0.2">
      <c r="A605" s="251" t="s">
        <v>3278</v>
      </c>
      <c r="B605" s="251"/>
      <c r="C605" s="251"/>
      <c r="D605" s="251"/>
      <c r="E605" s="251"/>
      <c r="F605" s="251"/>
      <c r="G605" s="251"/>
    </row>
    <row r="606" spans="1:7" ht="112" x14ac:dyDescent="0.2">
      <c r="A606" s="263" t="s">
        <v>1761</v>
      </c>
      <c r="B606" s="264" t="s">
        <v>5215</v>
      </c>
      <c r="C606" s="264" t="s">
        <v>2259</v>
      </c>
      <c r="D606" s="264" t="s">
        <v>2260</v>
      </c>
      <c r="E606" s="268" t="s">
        <v>2261</v>
      </c>
      <c r="F606" s="264" t="s">
        <v>2262</v>
      </c>
      <c r="G606" s="247" t="s">
        <v>2263</v>
      </c>
    </row>
    <row r="607" spans="1:7" ht="48" x14ac:dyDescent="0.2">
      <c r="A607" s="263" t="s">
        <v>1735</v>
      </c>
      <c r="B607" s="264" t="s">
        <v>2264</v>
      </c>
      <c r="C607" s="264" t="s">
        <v>5216</v>
      </c>
      <c r="D607" s="248" t="s">
        <v>5217</v>
      </c>
      <c r="E607" s="268" t="s">
        <v>2265</v>
      </c>
      <c r="F607" s="264" t="s">
        <v>2266</v>
      </c>
      <c r="G607" s="264" t="s">
        <v>2267</v>
      </c>
    </row>
    <row r="608" spans="1:7" ht="48" x14ac:dyDescent="0.2">
      <c r="A608" s="263" t="s">
        <v>1732</v>
      </c>
      <c r="B608" s="264" t="s">
        <v>2268</v>
      </c>
      <c r="C608" s="264" t="s">
        <v>2269</v>
      </c>
      <c r="D608" s="264" t="s">
        <v>2270</v>
      </c>
      <c r="E608" s="268" t="s">
        <v>2271</v>
      </c>
      <c r="F608" s="264" t="s">
        <v>2272</v>
      </c>
      <c r="G608" s="247" t="s">
        <v>2273</v>
      </c>
    </row>
    <row r="609" spans="1:7" ht="128" x14ac:dyDescent="0.2">
      <c r="A609" s="263" t="s">
        <v>2348</v>
      </c>
      <c r="B609" s="264" t="s">
        <v>2349</v>
      </c>
      <c r="C609" s="264" t="s">
        <v>2350</v>
      </c>
      <c r="D609" s="264" t="s">
        <v>2351</v>
      </c>
      <c r="E609" s="264" t="s">
        <v>5218</v>
      </c>
      <c r="F609" s="264" t="s">
        <v>2352</v>
      </c>
      <c r="G609" s="264" t="s">
        <v>2353</v>
      </c>
    </row>
    <row r="610" spans="1:7" x14ac:dyDescent="0.2">
      <c r="A610" s="448" t="s">
        <v>673</v>
      </c>
      <c r="B610" s="448"/>
      <c r="C610" s="448"/>
      <c r="D610" s="448"/>
      <c r="E610" s="448"/>
      <c r="F610" s="448"/>
      <c r="G610" s="448"/>
    </row>
    <row r="611" spans="1:7" ht="16" x14ac:dyDescent="0.2">
      <c r="A611" s="250" t="s">
        <v>0</v>
      </c>
      <c r="B611" s="250" t="s">
        <v>4505</v>
      </c>
      <c r="C611" s="250" t="s">
        <v>349</v>
      </c>
      <c r="D611" s="250" t="s">
        <v>4510</v>
      </c>
      <c r="E611" s="250" t="s">
        <v>350</v>
      </c>
      <c r="F611" s="250" t="s">
        <v>351</v>
      </c>
      <c r="G611" s="250" t="s">
        <v>4515</v>
      </c>
    </row>
    <row r="612" spans="1:7" ht="16" x14ac:dyDescent="0.2">
      <c r="A612" s="250" t="s">
        <v>1</v>
      </c>
      <c r="B612" s="250" t="s">
        <v>4506</v>
      </c>
      <c r="C612" s="250" t="s">
        <v>1</v>
      </c>
      <c r="D612" s="250" t="s">
        <v>4511</v>
      </c>
      <c r="E612" s="250" t="s">
        <v>352</v>
      </c>
      <c r="F612" s="250" t="s">
        <v>353</v>
      </c>
      <c r="G612" s="250" t="s">
        <v>4516</v>
      </c>
    </row>
    <row r="613" spans="1:7" ht="16" x14ac:dyDescent="0.2">
      <c r="A613" s="250" t="s">
        <v>147</v>
      </c>
      <c r="B613" s="250" t="s">
        <v>147</v>
      </c>
      <c r="C613" s="250" t="s">
        <v>147</v>
      </c>
      <c r="D613" s="250" t="s">
        <v>147</v>
      </c>
      <c r="E613" s="250" t="s">
        <v>147</v>
      </c>
      <c r="F613" s="250" t="s">
        <v>147</v>
      </c>
      <c r="G613" s="250" t="s">
        <v>147</v>
      </c>
    </row>
    <row r="614" spans="1:7" ht="16" x14ac:dyDescent="0.2">
      <c r="A614" s="250" t="s">
        <v>150</v>
      </c>
      <c r="B614" s="250" t="s">
        <v>1350</v>
      </c>
      <c r="C614" s="250" t="s">
        <v>1351</v>
      </c>
      <c r="D614" s="250" t="s">
        <v>1352</v>
      </c>
      <c r="E614" s="250" t="s">
        <v>1354</v>
      </c>
      <c r="F614" s="250" t="s">
        <v>1355</v>
      </c>
      <c r="G614" s="250" t="s">
        <v>1353</v>
      </c>
    </row>
    <row r="615" spans="1:7" ht="32" x14ac:dyDescent="0.2">
      <c r="A615" s="263" t="s">
        <v>1690</v>
      </c>
      <c r="B615" s="264" t="s">
        <v>2274</v>
      </c>
      <c r="C615" s="264" t="s">
        <v>5219</v>
      </c>
      <c r="D615" s="264" t="s">
        <v>2275</v>
      </c>
      <c r="E615" s="268" t="s">
        <v>2276</v>
      </c>
      <c r="F615" s="264" t="s">
        <v>2277</v>
      </c>
      <c r="G615" s="264" t="s">
        <v>2278</v>
      </c>
    </row>
    <row r="616" spans="1:7" ht="32" x14ac:dyDescent="0.2">
      <c r="A616" s="263" t="s">
        <v>1691</v>
      </c>
      <c r="B616" s="247" t="s">
        <v>2279</v>
      </c>
      <c r="C616" s="264" t="s">
        <v>5220</v>
      </c>
      <c r="D616" s="264" t="s">
        <v>2280</v>
      </c>
      <c r="E616" s="268" t="s">
        <v>2281</v>
      </c>
      <c r="F616" s="264" t="s">
        <v>2282</v>
      </c>
      <c r="G616" s="264" t="s">
        <v>2283</v>
      </c>
    </row>
    <row r="617" spans="1:7" ht="16" x14ac:dyDescent="0.2">
      <c r="A617" s="253" t="s">
        <v>376</v>
      </c>
      <c r="B617" s="253" t="s">
        <v>4517</v>
      </c>
      <c r="C617" s="253" t="s">
        <v>377</v>
      </c>
      <c r="D617" s="253" t="s">
        <v>4518</v>
      </c>
      <c r="E617" s="253" t="s">
        <v>4519</v>
      </c>
      <c r="F617" s="253" t="s">
        <v>4520</v>
      </c>
      <c r="G617" s="253" t="s">
        <v>4521</v>
      </c>
    </row>
    <row r="618" spans="1:7" ht="16" x14ac:dyDescent="0.2">
      <c r="A618" s="250" t="s">
        <v>155</v>
      </c>
      <c r="B618" s="250" t="s">
        <v>4964</v>
      </c>
      <c r="C618" s="250" t="s">
        <v>378</v>
      </c>
      <c r="D618" s="250" t="s">
        <v>4965</v>
      </c>
      <c r="E618" s="250" t="s">
        <v>379</v>
      </c>
      <c r="F618" s="250" t="s">
        <v>380</v>
      </c>
      <c r="G618" s="250" t="s">
        <v>4966</v>
      </c>
    </row>
    <row r="619" spans="1:7" ht="16" x14ac:dyDescent="0.2">
      <c r="A619" s="250" t="s">
        <v>157</v>
      </c>
      <c r="B619" s="250" t="s">
        <v>4967</v>
      </c>
      <c r="C619" s="250" t="s">
        <v>381</v>
      </c>
      <c r="D619" s="250" t="s">
        <v>4968</v>
      </c>
      <c r="E619" s="250" t="s">
        <v>382</v>
      </c>
      <c r="F619" s="250" t="s">
        <v>383</v>
      </c>
      <c r="G619" s="250" t="s">
        <v>4969</v>
      </c>
    </row>
    <row r="620" spans="1:7" ht="16" x14ac:dyDescent="0.2">
      <c r="A620" s="250" t="s">
        <v>156</v>
      </c>
      <c r="B620" s="250" t="s">
        <v>388</v>
      </c>
      <c r="C620" s="250" t="s">
        <v>389</v>
      </c>
      <c r="D620" s="250" t="s">
        <v>4970</v>
      </c>
      <c r="E620" s="250" t="s">
        <v>390</v>
      </c>
      <c r="F620" s="250" t="s">
        <v>391</v>
      </c>
      <c r="G620" s="250" t="s">
        <v>4971</v>
      </c>
    </row>
    <row r="621" spans="1:7" ht="16" x14ac:dyDescent="0.2">
      <c r="A621" s="250" t="s">
        <v>2340</v>
      </c>
      <c r="B621" s="250" t="s">
        <v>5221</v>
      </c>
      <c r="C621" s="250" t="s">
        <v>385</v>
      </c>
      <c r="D621" s="250" t="s">
        <v>5222</v>
      </c>
      <c r="E621" s="250" t="s">
        <v>386</v>
      </c>
      <c r="F621" s="250" t="s">
        <v>387</v>
      </c>
      <c r="G621" s="250" t="s">
        <v>5223</v>
      </c>
    </row>
    <row r="622" spans="1:7" ht="16" x14ac:dyDescent="0.2">
      <c r="A622" s="250" t="s">
        <v>2359</v>
      </c>
      <c r="B622" s="250" t="s">
        <v>5221</v>
      </c>
      <c r="C622" s="250" t="s">
        <v>385</v>
      </c>
      <c r="D622" s="250" t="s">
        <v>5222</v>
      </c>
      <c r="E622" s="250" t="s">
        <v>386</v>
      </c>
      <c r="F622" s="250" t="s">
        <v>387</v>
      </c>
      <c r="G622" s="250" t="s">
        <v>5223</v>
      </c>
    </row>
    <row r="623" spans="1:7" ht="16" x14ac:dyDescent="0.2">
      <c r="A623" s="263" t="s">
        <v>1696</v>
      </c>
      <c r="B623" s="248" t="s">
        <v>2284</v>
      </c>
      <c r="C623" s="248" t="s">
        <v>2285</v>
      </c>
      <c r="D623" s="248" t="s">
        <v>2286</v>
      </c>
      <c r="E623" s="248" t="s">
        <v>2287</v>
      </c>
      <c r="F623" s="248" t="s">
        <v>2288</v>
      </c>
      <c r="G623" s="248" t="s">
        <v>2289</v>
      </c>
    </row>
    <row r="624" spans="1:7" ht="16" x14ac:dyDescent="0.2">
      <c r="A624" s="263" t="s">
        <v>1697</v>
      </c>
      <c r="B624" s="248" t="s">
        <v>2290</v>
      </c>
      <c r="C624" s="248" t="s">
        <v>2291</v>
      </c>
      <c r="D624" s="248" t="s">
        <v>2292</v>
      </c>
      <c r="E624" s="248" t="s">
        <v>2293</v>
      </c>
      <c r="F624" s="248" t="s">
        <v>2294</v>
      </c>
      <c r="G624" s="248" t="s">
        <v>2295</v>
      </c>
    </row>
    <row r="625" spans="1:7" ht="32" x14ac:dyDescent="0.2">
      <c r="A625" s="263" t="s">
        <v>2360</v>
      </c>
      <c r="B625" s="248" t="s">
        <v>2296</v>
      </c>
      <c r="C625" s="248" t="s">
        <v>2297</v>
      </c>
      <c r="D625" s="248" t="s">
        <v>2298</v>
      </c>
      <c r="E625" s="248" t="s">
        <v>2299</v>
      </c>
      <c r="F625" s="248" t="s">
        <v>2300</v>
      </c>
      <c r="G625" s="248" t="s">
        <v>2301</v>
      </c>
    </row>
    <row r="626" spans="1:7" ht="32" x14ac:dyDescent="0.2">
      <c r="A626" s="263" t="s">
        <v>1711</v>
      </c>
      <c r="B626" s="248" t="s">
        <v>1971</v>
      </c>
      <c r="C626" s="248" t="s">
        <v>1972</v>
      </c>
      <c r="D626" s="248" t="s">
        <v>2302</v>
      </c>
      <c r="E626" s="248" t="s">
        <v>392</v>
      </c>
      <c r="F626" s="248" t="s">
        <v>393</v>
      </c>
      <c r="G626" s="248" t="s">
        <v>4973</v>
      </c>
    </row>
    <row r="627" spans="1:7" ht="32" x14ac:dyDescent="0.2">
      <c r="A627" s="250" t="s">
        <v>394</v>
      </c>
      <c r="B627" s="250" t="s">
        <v>4974</v>
      </c>
      <c r="C627" s="250" t="s">
        <v>395</v>
      </c>
      <c r="D627" s="250" t="s">
        <v>4975</v>
      </c>
      <c r="E627" s="250" t="s">
        <v>396</v>
      </c>
      <c r="F627" s="250" t="s">
        <v>397</v>
      </c>
      <c r="G627" s="250" t="s">
        <v>4976</v>
      </c>
    </row>
    <row r="628" spans="1:7" ht="32" x14ac:dyDescent="0.2">
      <c r="A628" s="263" t="s">
        <v>1687</v>
      </c>
      <c r="B628" s="247" t="s">
        <v>2330</v>
      </c>
      <c r="C628" s="264" t="s">
        <v>2331</v>
      </c>
      <c r="D628" s="265" t="s">
        <v>2303</v>
      </c>
      <c r="E628" s="268" t="s">
        <v>2304</v>
      </c>
      <c r="F628" s="264" t="s">
        <v>2305</v>
      </c>
      <c r="G628" s="247" t="s">
        <v>2332</v>
      </c>
    </row>
    <row r="629" spans="1:7" ht="16" x14ac:dyDescent="0.2">
      <c r="A629" s="263" t="s">
        <v>1742</v>
      </c>
      <c r="B629" s="248" t="s">
        <v>2306</v>
      </c>
      <c r="C629" s="248" t="s">
        <v>2307</v>
      </c>
      <c r="D629" s="248" t="s">
        <v>2308</v>
      </c>
      <c r="E629" s="248" t="s">
        <v>2309</v>
      </c>
      <c r="F629" s="248" t="s">
        <v>2310</v>
      </c>
      <c r="G629" s="248" t="s">
        <v>2311</v>
      </c>
    </row>
    <row r="630" spans="1:7" ht="16" x14ac:dyDescent="0.2">
      <c r="A630" s="253" t="s">
        <v>2810</v>
      </c>
      <c r="B630" s="253" t="s">
        <v>2811</v>
      </c>
      <c r="C630" s="253" t="s">
        <v>4357</v>
      </c>
      <c r="D630" s="253" t="s">
        <v>4358</v>
      </c>
      <c r="E630" s="253" t="s">
        <v>4359</v>
      </c>
      <c r="F630" s="253" t="s">
        <v>2812</v>
      </c>
      <c r="G630" s="253" t="s">
        <v>2813</v>
      </c>
    </row>
    <row r="631" spans="1:7" ht="29" customHeight="1" x14ac:dyDescent="0.2">
      <c r="A631" s="448" t="s">
        <v>1342</v>
      </c>
      <c r="B631" s="448"/>
      <c r="C631" s="448"/>
      <c r="D631" s="448"/>
      <c r="E631" s="448"/>
      <c r="F631" s="448"/>
      <c r="G631" s="448"/>
    </row>
    <row r="632" spans="1:7" ht="16" x14ac:dyDescent="0.2">
      <c r="A632" s="258" t="s">
        <v>2479</v>
      </c>
      <c r="B632" s="264" t="s">
        <v>2798</v>
      </c>
      <c r="C632" s="264" t="s">
        <v>2799</v>
      </c>
      <c r="D632" s="257" t="s">
        <v>2800</v>
      </c>
      <c r="E632" s="247" t="s">
        <v>2801</v>
      </c>
      <c r="F632" s="264" t="s">
        <v>2802</v>
      </c>
      <c r="G632" s="256" t="s">
        <v>2803</v>
      </c>
    </row>
    <row r="633" spans="1:7" ht="16" x14ac:dyDescent="0.2">
      <c r="A633" s="258" t="s">
        <v>2494</v>
      </c>
      <c r="B633" s="264" t="s">
        <v>4383</v>
      </c>
      <c r="C633" s="264" t="s">
        <v>4384</v>
      </c>
      <c r="D633" s="270" t="s">
        <v>4385</v>
      </c>
      <c r="E633" s="247" t="s">
        <v>4386</v>
      </c>
      <c r="F633" s="264" t="s">
        <v>4387</v>
      </c>
      <c r="G633" s="264" t="s">
        <v>4388</v>
      </c>
    </row>
    <row r="634" spans="1:7" ht="16" x14ac:dyDescent="0.2">
      <c r="A634" s="258" t="s">
        <v>2480</v>
      </c>
      <c r="B634" s="264" t="s">
        <v>2804</v>
      </c>
      <c r="C634" s="264" t="s">
        <v>2805</v>
      </c>
      <c r="D634" s="270" t="s">
        <v>2806</v>
      </c>
      <c r="E634" s="247" t="s">
        <v>2807</v>
      </c>
      <c r="F634" s="264" t="s">
        <v>2808</v>
      </c>
      <c r="G634" s="264" t="s">
        <v>2809</v>
      </c>
    </row>
    <row r="635" spans="1:7" ht="16" x14ac:dyDescent="0.2">
      <c r="A635" s="263" t="s">
        <v>1695</v>
      </c>
      <c r="B635" s="248" t="s">
        <v>2312</v>
      </c>
      <c r="C635" s="248" t="s">
        <v>2313</v>
      </c>
      <c r="D635" s="248" t="s">
        <v>2314</v>
      </c>
      <c r="E635" s="248" t="s">
        <v>2315</v>
      </c>
      <c r="F635" s="248" t="s">
        <v>2316</v>
      </c>
      <c r="G635" s="248" t="s">
        <v>2317</v>
      </c>
    </row>
    <row r="636" spans="1:7" ht="16" x14ac:dyDescent="0.2">
      <c r="A636" s="253" t="s">
        <v>3214</v>
      </c>
      <c r="B636" s="253" t="s">
        <v>4493</v>
      </c>
      <c r="C636" s="253" t="s">
        <v>4494</v>
      </c>
      <c r="D636" s="253" t="s">
        <v>4495</v>
      </c>
      <c r="E636" s="253" t="s">
        <v>4496</v>
      </c>
      <c r="F636" s="253" t="s">
        <v>4497</v>
      </c>
      <c r="G636" s="253" t="s">
        <v>4498</v>
      </c>
    </row>
    <row r="637" spans="1:7" ht="16" x14ac:dyDescent="0.2">
      <c r="A637" s="253" t="s">
        <v>3217</v>
      </c>
      <c r="B637" s="253" t="s">
        <v>4731</v>
      </c>
      <c r="C637" s="253" t="s">
        <v>4732</v>
      </c>
      <c r="D637" s="253" t="s">
        <v>4733</v>
      </c>
      <c r="E637" s="253" t="s">
        <v>4734</v>
      </c>
      <c r="F637" s="253" t="s">
        <v>4735</v>
      </c>
      <c r="G637" s="253" t="s">
        <v>4736</v>
      </c>
    </row>
    <row r="638" spans="1:7" ht="16" x14ac:dyDescent="0.2">
      <c r="A638" s="263" t="s">
        <v>1704</v>
      </c>
      <c r="B638" s="248" t="s">
        <v>2318</v>
      </c>
      <c r="C638" s="248" t="s">
        <v>2319</v>
      </c>
      <c r="D638" s="248" t="s">
        <v>2320</v>
      </c>
      <c r="E638" s="248" t="s">
        <v>2321</v>
      </c>
      <c r="F638" s="248" t="s">
        <v>2322</v>
      </c>
      <c r="G638" s="248" t="s">
        <v>2323</v>
      </c>
    </row>
    <row r="639" spans="1:7" ht="16" x14ac:dyDescent="0.2">
      <c r="A639" s="263" t="s">
        <v>1743</v>
      </c>
      <c r="B639" s="248" t="s">
        <v>2324</v>
      </c>
      <c r="C639" s="248" t="s">
        <v>2325</v>
      </c>
      <c r="D639" s="248" t="s">
        <v>2326</v>
      </c>
      <c r="E639" s="248" t="s">
        <v>2327</v>
      </c>
      <c r="F639" s="248" t="s">
        <v>2328</v>
      </c>
      <c r="G639" s="248" t="s">
        <v>2329</v>
      </c>
    </row>
    <row r="640" spans="1:7" ht="16" x14ac:dyDescent="0.2">
      <c r="A640" s="264" t="s">
        <v>1405</v>
      </c>
      <c r="B640" s="264" t="s">
        <v>1406</v>
      </c>
      <c r="C640" s="264" t="s">
        <v>1407</v>
      </c>
      <c r="D640" s="270" t="s">
        <v>1408</v>
      </c>
      <c r="E640" s="247" t="s">
        <v>1409</v>
      </c>
      <c r="F640" s="264" t="s">
        <v>1410</v>
      </c>
      <c r="G640" s="264" t="s">
        <v>1411</v>
      </c>
    </row>
    <row r="641" spans="1:7" ht="32" x14ac:dyDescent="0.2">
      <c r="A641" s="264" t="s">
        <v>1358</v>
      </c>
      <c r="B641" s="264" t="s">
        <v>1412</v>
      </c>
      <c r="C641" s="264" t="s">
        <v>1413</v>
      </c>
      <c r="D641" s="270" t="s">
        <v>1414</v>
      </c>
      <c r="E641" s="247" t="s">
        <v>1415</v>
      </c>
      <c r="F641" s="264" t="s">
        <v>1416</v>
      </c>
      <c r="G641" s="264" t="s">
        <v>1417</v>
      </c>
    </row>
    <row r="642" spans="1:7" ht="16" x14ac:dyDescent="0.2">
      <c r="A642" s="264" t="s">
        <v>1359</v>
      </c>
      <c r="B642" s="264" t="s">
        <v>1418</v>
      </c>
      <c r="C642" s="264" t="s">
        <v>1419</v>
      </c>
      <c r="D642" s="264" t="s">
        <v>1420</v>
      </c>
      <c r="E642" s="247" t="s">
        <v>1421</v>
      </c>
      <c r="F642" s="264" t="s">
        <v>1422</v>
      </c>
      <c r="G642" s="264" t="s">
        <v>1423</v>
      </c>
    </row>
    <row r="643" spans="1:7" ht="16" x14ac:dyDescent="0.2">
      <c r="A643" s="264" t="s">
        <v>1360</v>
      </c>
      <c r="B643" s="264" t="s">
        <v>1424</v>
      </c>
      <c r="C643" s="264" t="s">
        <v>1425</v>
      </c>
      <c r="D643" s="264" t="s">
        <v>1426</v>
      </c>
      <c r="E643" s="247" t="s">
        <v>1427</v>
      </c>
      <c r="F643" s="264" t="s">
        <v>1428</v>
      </c>
      <c r="G643" s="264" t="s">
        <v>1429</v>
      </c>
    </row>
    <row r="644" spans="1:7" ht="16" x14ac:dyDescent="0.2">
      <c r="A644" s="264" t="s">
        <v>1361</v>
      </c>
      <c r="B644" s="264" t="s">
        <v>1430</v>
      </c>
      <c r="C644" s="264" t="s">
        <v>1431</v>
      </c>
      <c r="D644" s="264" t="s">
        <v>1432</v>
      </c>
      <c r="E644" s="247" t="s">
        <v>1433</v>
      </c>
      <c r="F644" s="264" t="s">
        <v>1434</v>
      </c>
      <c r="G644" s="264" t="s">
        <v>1435</v>
      </c>
    </row>
    <row r="645" spans="1:7" ht="16" x14ac:dyDescent="0.2">
      <c r="A645" s="264" t="s">
        <v>1362</v>
      </c>
      <c r="B645" s="264" t="s">
        <v>1436</v>
      </c>
      <c r="C645" s="264" t="s">
        <v>1437</v>
      </c>
      <c r="D645" s="264" t="s">
        <v>1438</v>
      </c>
      <c r="E645" s="247" t="s">
        <v>1439</v>
      </c>
      <c r="F645" s="264" t="s">
        <v>1440</v>
      </c>
      <c r="G645" s="264" t="s">
        <v>1441</v>
      </c>
    </row>
    <row r="646" spans="1:7" ht="16" x14ac:dyDescent="0.2">
      <c r="A646" s="264" t="s">
        <v>1363</v>
      </c>
      <c r="B646" s="264" t="s">
        <v>1442</v>
      </c>
      <c r="C646" s="264" t="s">
        <v>1443</v>
      </c>
      <c r="D646" s="247" t="s">
        <v>1444</v>
      </c>
      <c r="E646" s="247" t="s">
        <v>1445</v>
      </c>
      <c r="F646" s="264" t="s">
        <v>1446</v>
      </c>
      <c r="G646" s="264" t="s">
        <v>1447</v>
      </c>
    </row>
    <row r="647" spans="1:7" ht="16" x14ac:dyDescent="0.2">
      <c r="A647" s="264" t="s">
        <v>1364</v>
      </c>
      <c r="B647" s="264" t="s">
        <v>1448</v>
      </c>
      <c r="C647" s="264" t="s">
        <v>1449</v>
      </c>
      <c r="D647" s="264" t="s">
        <v>1450</v>
      </c>
      <c r="E647" s="247" t="s">
        <v>1451</v>
      </c>
      <c r="F647" s="264" t="s">
        <v>1452</v>
      </c>
      <c r="G647" s="264" t="s">
        <v>1453</v>
      </c>
    </row>
    <row r="648" spans="1:7" ht="16" x14ac:dyDescent="0.2">
      <c r="A648" s="264" t="s">
        <v>1365</v>
      </c>
      <c r="B648" s="264" t="s">
        <v>1454</v>
      </c>
      <c r="C648" s="264" t="s">
        <v>1455</v>
      </c>
      <c r="D648" s="264" t="s">
        <v>1456</v>
      </c>
      <c r="E648" s="247" t="s">
        <v>1457</v>
      </c>
      <c r="F648" s="264" t="s">
        <v>1458</v>
      </c>
      <c r="G648" s="264" t="s">
        <v>1459</v>
      </c>
    </row>
    <row r="649" spans="1:7" ht="16" x14ac:dyDescent="0.2">
      <c r="A649" s="264" t="s">
        <v>1366</v>
      </c>
      <c r="B649" s="264" t="s">
        <v>1460</v>
      </c>
      <c r="C649" s="264" t="s">
        <v>1461</v>
      </c>
      <c r="D649" s="264" t="s">
        <v>1462</v>
      </c>
      <c r="E649" s="247" t="s">
        <v>1463</v>
      </c>
      <c r="F649" s="264" t="s">
        <v>1464</v>
      </c>
      <c r="G649" s="264" t="s">
        <v>1465</v>
      </c>
    </row>
    <row r="650" spans="1:7" ht="32" x14ac:dyDescent="0.2">
      <c r="A650" s="264" t="s">
        <v>1675</v>
      </c>
      <c r="B650" s="264" t="s">
        <v>1466</v>
      </c>
      <c r="C650" s="264" t="s">
        <v>1467</v>
      </c>
      <c r="D650" s="264" t="s">
        <v>1468</v>
      </c>
      <c r="E650" s="247" t="s">
        <v>1469</v>
      </c>
      <c r="F650" s="264" t="s">
        <v>1470</v>
      </c>
      <c r="G650" s="264" t="s">
        <v>1471</v>
      </c>
    </row>
    <row r="651" spans="1:7" ht="16" x14ac:dyDescent="0.2">
      <c r="A651" s="264" t="s">
        <v>1367</v>
      </c>
      <c r="B651" s="264" t="s">
        <v>1472</v>
      </c>
      <c r="C651" s="264" t="s">
        <v>1473</v>
      </c>
      <c r="D651" s="264" t="s">
        <v>1474</v>
      </c>
      <c r="E651" s="247" t="s">
        <v>1475</v>
      </c>
      <c r="F651" s="264" t="s">
        <v>1476</v>
      </c>
      <c r="G651" s="264" t="s">
        <v>1477</v>
      </c>
    </row>
    <row r="652" spans="1:7" ht="16" x14ac:dyDescent="0.2">
      <c r="A652" s="264" t="s">
        <v>1370</v>
      </c>
      <c r="B652" s="264" t="s">
        <v>1489</v>
      </c>
      <c r="C652" s="264" t="s">
        <v>1490</v>
      </c>
      <c r="D652" s="264" t="s">
        <v>1491</v>
      </c>
      <c r="E652" s="247" t="s">
        <v>1492</v>
      </c>
      <c r="F652" s="264" t="s">
        <v>1493</v>
      </c>
      <c r="G652" s="264" t="s">
        <v>1494</v>
      </c>
    </row>
    <row r="653" spans="1:7" ht="16" x14ac:dyDescent="0.2">
      <c r="A653" s="264" t="s">
        <v>1371</v>
      </c>
      <c r="B653" s="264" t="s">
        <v>1495</v>
      </c>
      <c r="C653" s="264" t="s">
        <v>1496</v>
      </c>
      <c r="D653" s="264" t="s">
        <v>1497</v>
      </c>
      <c r="E653" s="247" t="s">
        <v>1498</v>
      </c>
      <c r="F653" s="264" t="s">
        <v>1499</v>
      </c>
      <c r="G653" s="264" t="s">
        <v>1500</v>
      </c>
    </row>
    <row r="654" spans="1:7" ht="32" x14ac:dyDescent="0.2">
      <c r="A654" s="264" t="s">
        <v>1372</v>
      </c>
      <c r="B654" s="264" t="s">
        <v>1501</v>
      </c>
      <c r="C654" s="264" t="s">
        <v>1502</v>
      </c>
      <c r="D654" s="264" t="s">
        <v>1503</v>
      </c>
      <c r="E654" s="247" t="s">
        <v>1504</v>
      </c>
      <c r="F654" s="264" t="s">
        <v>1505</v>
      </c>
      <c r="G654" s="264" t="s">
        <v>1506</v>
      </c>
    </row>
    <row r="655" spans="1:7" ht="32" x14ac:dyDescent="0.2">
      <c r="A655" s="264" t="s">
        <v>1373</v>
      </c>
      <c r="B655" s="264" t="s">
        <v>1507</v>
      </c>
      <c r="C655" s="264" t="s">
        <v>1508</v>
      </c>
      <c r="D655" s="264" t="s">
        <v>1509</v>
      </c>
      <c r="E655" s="247" t="s">
        <v>1510</v>
      </c>
      <c r="F655" s="264" t="s">
        <v>1511</v>
      </c>
      <c r="G655" s="264" t="s">
        <v>1512</v>
      </c>
    </row>
    <row r="656" spans="1:7" ht="32" x14ac:dyDescent="0.2">
      <c r="A656" s="264" t="s">
        <v>1374</v>
      </c>
      <c r="B656" s="264" t="s">
        <v>1513</v>
      </c>
      <c r="C656" s="264" t="s">
        <v>1514</v>
      </c>
      <c r="D656" s="264" t="s">
        <v>1515</v>
      </c>
      <c r="E656" s="247" t="s">
        <v>1516</v>
      </c>
      <c r="F656" s="264" t="s">
        <v>1517</v>
      </c>
      <c r="G656" s="264" t="s">
        <v>1518</v>
      </c>
    </row>
    <row r="657" spans="1:7" ht="48" x14ac:dyDescent="0.2">
      <c r="A657" s="264" t="s">
        <v>1375</v>
      </c>
      <c r="B657" s="264" t="s">
        <v>1519</v>
      </c>
      <c r="C657" s="264" t="s">
        <v>1520</v>
      </c>
      <c r="D657" s="264" t="s">
        <v>1521</v>
      </c>
      <c r="E657" s="247" t="s">
        <v>1522</v>
      </c>
      <c r="F657" s="264" t="s">
        <v>1523</v>
      </c>
      <c r="G657" s="264" t="s">
        <v>1524</v>
      </c>
    </row>
    <row r="658" spans="1:7" ht="16" x14ac:dyDescent="0.2">
      <c r="A658" s="264" t="s">
        <v>1376</v>
      </c>
      <c r="B658" s="264" t="s">
        <v>1525</v>
      </c>
      <c r="C658" s="264" t="s">
        <v>1526</v>
      </c>
      <c r="D658" s="264" t="s">
        <v>1527</v>
      </c>
      <c r="E658" s="247" t="s">
        <v>1528</v>
      </c>
      <c r="F658" s="264" t="s">
        <v>1529</v>
      </c>
      <c r="G658" s="264" t="s">
        <v>1530</v>
      </c>
    </row>
    <row r="659" spans="1:7" ht="16" x14ac:dyDescent="0.2">
      <c r="A659" s="264" t="s">
        <v>1377</v>
      </c>
      <c r="B659" s="264" t="s">
        <v>1531</v>
      </c>
      <c r="C659" s="264" t="s">
        <v>1532</v>
      </c>
      <c r="D659" s="264" t="s">
        <v>1533</v>
      </c>
      <c r="E659" s="247" t="s">
        <v>1534</v>
      </c>
      <c r="F659" s="264" t="s">
        <v>1535</v>
      </c>
      <c r="G659" s="264" t="s">
        <v>1536</v>
      </c>
    </row>
    <row r="660" spans="1:7" ht="32" x14ac:dyDescent="0.2">
      <c r="A660" s="264" t="s">
        <v>1378</v>
      </c>
      <c r="B660" s="264" t="s">
        <v>1537</v>
      </c>
      <c r="C660" s="264" t="s">
        <v>1538</v>
      </c>
      <c r="D660" s="264" t="s">
        <v>1539</v>
      </c>
      <c r="E660" s="247" t="s">
        <v>1540</v>
      </c>
      <c r="F660" s="264" t="s">
        <v>1541</v>
      </c>
      <c r="G660" s="264" t="s">
        <v>1542</v>
      </c>
    </row>
    <row r="661" spans="1:7" ht="16" x14ac:dyDescent="0.2">
      <c r="A661" s="264" t="s">
        <v>1379</v>
      </c>
      <c r="B661" s="264" t="s">
        <v>1543</v>
      </c>
      <c r="C661" s="264" t="s">
        <v>1544</v>
      </c>
      <c r="D661" s="264" t="s">
        <v>1545</v>
      </c>
      <c r="E661" s="247" t="s">
        <v>1546</v>
      </c>
      <c r="F661" s="264" t="s">
        <v>1547</v>
      </c>
      <c r="G661" s="264" t="s">
        <v>1548</v>
      </c>
    </row>
    <row r="662" spans="1:7" ht="32" x14ac:dyDescent="0.2">
      <c r="A662" s="264" t="s">
        <v>1380</v>
      </c>
      <c r="B662" s="264" t="s">
        <v>1549</v>
      </c>
      <c r="C662" s="264" t="s">
        <v>1550</v>
      </c>
      <c r="D662" s="264" t="s">
        <v>1551</v>
      </c>
      <c r="E662" s="247" t="s">
        <v>1552</v>
      </c>
      <c r="F662" s="264" t="s">
        <v>1553</v>
      </c>
      <c r="G662" s="264" t="s">
        <v>1554</v>
      </c>
    </row>
    <row r="663" spans="1:7" ht="32" x14ac:dyDescent="0.2">
      <c r="A663" s="264" t="s">
        <v>1381</v>
      </c>
      <c r="B663" s="264" t="s">
        <v>1555</v>
      </c>
      <c r="C663" s="264" t="s">
        <v>1556</v>
      </c>
      <c r="D663" s="264" t="s">
        <v>1557</v>
      </c>
      <c r="E663" s="247" t="s">
        <v>1558</v>
      </c>
      <c r="F663" s="264" t="s">
        <v>1559</v>
      </c>
      <c r="G663" s="264" t="s">
        <v>1560</v>
      </c>
    </row>
    <row r="664" spans="1:7" ht="16" x14ac:dyDescent="0.2">
      <c r="A664" s="275" t="s">
        <v>1382</v>
      </c>
      <c r="B664" s="264" t="s">
        <v>1561</v>
      </c>
      <c r="C664" s="264" t="s">
        <v>1562</v>
      </c>
      <c r="D664" s="264" t="s">
        <v>1563</v>
      </c>
      <c r="E664" s="247" t="s">
        <v>1564</v>
      </c>
      <c r="F664" s="264" t="s">
        <v>1565</v>
      </c>
      <c r="G664" s="264" t="s">
        <v>1566</v>
      </c>
    </row>
    <row r="665" spans="1:7" ht="16" x14ac:dyDescent="0.2">
      <c r="A665" s="275" t="s">
        <v>1383</v>
      </c>
      <c r="B665" s="264" t="s">
        <v>1567</v>
      </c>
      <c r="C665" s="264" t="s">
        <v>1568</v>
      </c>
      <c r="D665" s="264" t="s">
        <v>1569</v>
      </c>
      <c r="E665" s="247" t="s">
        <v>1570</v>
      </c>
      <c r="F665" s="264" t="s">
        <v>1571</v>
      </c>
      <c r="G665" s="264" t="s">
        <v>1572</v>
      </c>
    </row>
    <row r="666" spans="1:7" ht="32" x14ac:dyDescent="0.2">
      <c r="A666" s="275" t="s">
        <v>1384</v>
      </c>
      <c r="B666" s="264" t="s">
        <v>1573</v>
      </c>
      <c r="C666" s="264" t="s">
        <v>1574</v>
      </c>
      <c r="D666" s="264" t="s">
        <v>1575</v>
      </c>
      <c r="E666" s="247" t="s">
        <v>1576</v>
      </c>
      <c r="F666" s="264" t="s">
        <v>1577</v>
      </c>
      <c r="G666" s="264" t="s">
        <v>1578</v>
      </c>
    </row>
    <row r="667" spans="1:7" ht="16" x14ac:dyDescent="0.2">
      <c r="A667" s="275" t="s">
        <v>1385</v>
      </c>
      <c r="B667" s="264" t="s">
        <v>1579</v>
      </c>
      <c r="C667" s="264" t="s">
        <v>1580</v>
      </c>
      <c r="D667" s="264" t="s">
        <v>1581</v>
      </c>
      <c r="E667" s="247" t="s">
        <v>1582</v>
      </c>
      <c r="F667" s="264" t="s">
        <v>1583</v>
      </c>
      <c r="G667" s="264" t="s">
        <v>1584</v>
      </c>
    </row>
    <row r="668" spans="1:7" ht="32" x14ac:dyDescent="0.2">
      <c r="A668" s="275" t="s">
        <v>1386</v>
      </c>
      <c r="B668" s="264" t="s">
        <v>1585</v>
      </c>
      <c r="C668" s="264" t="s">
        <v>1586</v>
      </c>
      <c r="D668" s="264" t="s">
        <v>1587</v>
      </c>
      <c r="E668" s="247" t="s">
        <v>1588</v>
      </c>
      <c r="F668" s="264" t="s">
        <v>1589</v>
      </c>
      <c r="G668" s="264" t="s">
        <v>1590</v>
      </c>
    </row>
    <row r="669" spans="1:7" ht="32" x14ac:dyDescent="0.2">
      <c r="A669" s="275" t="s">
        <v>1387</v>
      </c>
      <c r="B669" s="264" t="s">
        <v>1591</v>
      </c>
      <c r="C669" s="264" t="s">
        <v>1592</v>
      </c>
      <c r="D669" s="264" t="s">
        <v>1593</v>
      </c>
      <c r="E669" s="247" t="s">
        <v>1594</v>
      </c>
      <c r="F669" s="264" t="s">
        <v>1595</v>
      </c>
      <c r="G669" s="264" t="s">
        <v>1596</v>
      </c>
    </row>
    <row r="670" spans="1:7" ht="16" x14ac:dyDescent="0.2">
      <c r="A670" s="275" t="s">
        <v>1388</v>
      </c>
      <c r="B670" s="264" t="s">
        <v>1597</v>
      </c>
      <c r="C670" s="264" t="s">
        <v>1598</v>
      </c>
      <c r="D670" s="264" t="s">
        <v>1599</v>
      </c>
      <c r="E670" s="247" t="s">
        <v>1600</v>
      </c>
      <c r="F670" s="264" t="s">
        <v>1601</v>
      </c>
      <c r="G670" s="264" t="s">
        <v>1602</v>
      </c>
    </row>
    <row r="671" spans="1:7" ht="16" x14ac:dyDescent="0.2">
      <c r="A671" s="275" t="s">
        <v>1389</v>
      </c>
      <c r="B671" s="264" t="s">
        <v>1603</v>
      </c>
      <c r="C671" s="264" t="s">
        <v>1604</v>
      </c>
      <c r="D671" s="264" t="s">
        <v>1605</v>
      </c>
      <c r="E671" s="247" t="s">
        <v>1606</v>
      </c>
      <c r="F671" s="264" t="s">
        <v>1607</v>
      </c>
      <c r="G671" s="264" t="s">
        <v>1608</v>
      </c>
    </row>
    <row r="672" spans="1:7" ht="32" x14ac:dyDescent="0.2">
      <c r="A672" s="275" t="s">
        <v>1390</v>
      </c>
      <c r="B672" s="264" t="s">
        <v>1609</v>
      </c>
      <c r="C672" s="264" t="s">
        <v>1610</v>
      </c>
      <c r="D672" s="264" t="s">
        <v>1611</v>
      </c>
      <c r="E672" s="247" t="s">
        <v>1612</v>
      </c>
      <c r="F672" s="264" t="s">
        <v>1613</v>
      </c>
      <c r="G672" s="264" t="s">
        <v>1614</v>
      </c>
    </row>
    <row r="673" spans="1:7" ht="32" x14ac:dyDescent="0.2">
      <c r="A673" s="264" t="s">
        <v>1674</v>
      </c>
      <c r="B673" s="264" t="s">
        <v>1615</v>
      </c>
      <c r="C673" s="264" t="s">
        <v>1616</v>
      </c>
      <c r="D673" s="264" t="s">
        <v>1617</v>
      </c>
      <c r="E673" s="247" t="s">
        <v>1618</v>
      </c>
      <c r="F673" s="264" t="s">
        <v>1619</v>
      </c>
      <c r="G673" s="264" t="s">
        <v>1620</v>
      </c>
    </row>
    <row r="674" spans="1:7" ht="32" x14ac:dyDescent="0.2">
      <c r="A674" s="264" t="s">
        <v>1686</v>
      </c>
      <c r="B674" s="264" t="s">
        <v>1621</v>
      </c>
      <c r="C674" s="264" t="s">
        <v>1622</v>
      </c>
      <c r="D674" s="264" t="s">
        <v>1623</v>
      </c>
      <c r="E674" s="247" t="s">
        <v>1624</v>
      </c>
      <c r="F674" s="264" t="s">
        <v>1625</v>
      </c>
      <c r="G674" s="264" t="s">
        <v>1626</v>
      </c>
    </row>
    <row r="675" spans="1:7" ht="32" x14ac:dyDescent="0.2">
      <c r="A675" s="264" t="s">
        <v>1391</v>
      </c>
      <c r="B675" s="264" t="s">
        <v>1627</v>
      </c>
      <c r="C675" s="264" t="s">
        <v>1628</v>
      </c>
      <c r="D675" s="264" t="s">
        <v>1629</v>
      </c>
      <c r="E675" s="247" t="s">
        <v>1630</v>
      </c>
      <c r="F675" s="264" t="s">
        <v>1631</v>
      </c>
      <c r="G675" s="264" t="s">
        <v>1632</v>
      </c>
    </row>
    <row r="676" spans="1:7" ht="16" x14ac:dyDescent="0.2">
      <c r="A676" s="264" t="s">
        <v>1392</v>
      </c>
      <c r="B676" s="264" t="s">
        <v>1633</v>
      </c>
      <c r="C676" s="264" t="s">
        <v>1634</v>
      </c>
      <c r="D676" s="264" t="s">
        <v>1635</v>
      </c>
      <c r="E676" s="247" t="s">
        <v>1636</v>
      </c>
      <c r="F676" s="264" t="s">
        <v>1637</v>
      </c>
      <c r="G676" s="264" t="s">
        <v>1638</v>
      </c>
    </row>
    <row r="677" spans="1:7" ht="16" x14ac:dyDescent="0.2">
      <c r="A677" s="264" t="s">
        <v>1393</v>
      </c>
      <c r="B677" s="264" t="s">
        <v>1639</v>
      </c>
      <c r="C677" s="264" t="s">
        <v>1640</v>
      </c>
      <c r="D677" s="264" t="s">
        <v>1641</v>
      </c>
      <c r="E677" s="247" t="s">
        <v>1642</v>
      </c>
      <c r="F677" s="264" t="s">
        <v>1643</v>
      </c>
      <c r="G677" s="264" t="s">
        <v>1644</v>
      </c>
    </row>
    <row r="678" spans="1:7" ht="32" x14ac:dyDescent="0.2">
      <c r="A678" s="264" t="s">
        <v>1394</v>
      </c>
      <c r="B678" s="264" t="s">
        <v>1645</v>
      </c>
      <c r="C678" s="264" t="s">
        <v>1646</v>
      </c>
      <c r="D678" s="264" t="s">
        <v>1647</v>
      </c>
      <c r="E678" s="247" t="s">
        <v>1648</v>
      </c>
      <c r="F678" s="264" t="s">
        <v>1649</v>
      </c>
      <c r="G678" s="264" t="s">
        <v>1650</v>
      </c>
    </row>
    <row r="679" spans="1:7" ht="16" x14ac:dyDescent="0.2">
      <c r="A679" s="251" t="s">
        <v>3022</v>
      </c>
      <c r="B679" s="251"/>
      <c r="C679" s="251"/>
      <c r="D679" s="251"/>
      <c r="E679" s="251"/>
      <c r="F679" s="251"/>
      <c r="G679" s="251"/>
    </row>
    <row r="680" spans="1:7" ht="16" x14ac:dyDescent="0.2">
      <c r="A680" s="253" t="s">
        <v>3024</v>
      </c>
      <c r="B680" s="253" t="s">
        <v>3024</v>
      </c>
      <c r="C680" s="253" t="s">
        <v>4259</v>
      </c>
      <c r="D680" s="253" t="s">
        <v>4260</v>
      </c>
      <c r="E680" s="253" t="s">
        <v>4261</v>
      </c>
      <c r="F680" s="253" t="s">
        <v>4262</v>
      </c>
      <c r="G680" s="253" t="s">
        <v>4259</v>
      </c>
    </row>
    <row r="681" spans="1:7" ht="16" x14ac:dyDescent="0.2">
      <c r="A681" s="253" t="s">
        <v>1753</v>
      </c>
      <c r="B681" s="253" t="s">
        <v>2104</v>
      </c>
      <c r="C681" s="253" t="s">
        <v>4263</v>
      </c>
      <c r="D681" s="253" t="s">
        <v>2034</v>
      </c>
      <c r="E681" s="253" t="s">
        <v>2035</v>
      </c>
      <c r="F681" s="253" t="s">
        <v>2036</v>
      </c>
      <c r="G681" s="253" t="s">
        <v>4263</v>
      </c>
    </row>
    <row r="682" spans="1:7" ht="16" x14ac:dyDescent="0.2">
      <c r="A682" s="253" t="s">
        <v>3150</v>
      </c>
      <c r="B682" s="253" t="s">
        <v>4264</v>
      </c>
      <c r="C682" s="253" t="s">
        <v>4265</v>
      </c>
      <c r="D682" s="253" t="s">
        <v>4266</v>
      </c>
      <c r="E682" s="253" t="s">
        <v>4267</v>
      </c>
      <c r="F682" s="253" t="s">
        <v>4268</v>
      </c>
      <c r="G682" s="253" t="s">
        <v>4269</v>
      </c>
    </row>
    <row r="683" spans="1:7" ht="16" x14ac:dyDescent="0.2">
      <c r="A683" s="253" t="s">
        <v>4270</v>
      </c>
      <c r="B683" s="253" t="s">
        <v>4271</v>
      </c>
      <c r="C683" s="253" t="s">
        <v>4272</v>
      </c>
      <c r="D683" s="253" t="s">
        <v>4273</v>
      </c>
      <c r="E683" s="253" t="s">
        <v>4274</v>
      </c>
      <c r="F683" s="253" t="s">
        <v>4275</v>
      </c>
      <c r="G683" s="253" t="s">
        <v>4276</v>
      </c>
    </row>
    <row r="684" spans="1:7" s="266" customFormat="1" ht="16" x14ac:dyDescent="0.2">
      <c r="A684" s="258" t="s">
        <v>3025</v>
      </c>
      <c r="B684" s="258" t="s">
        <v>3384</v>
      </c>
      <c r="C684" s="258" t="s">
        <v>3385</v>
      </c>
      <c r="D684" s="258" t="s">
        <v>3386</v>
      </c>
      <c r="E684" s="258" t="s">
        <v>3387</v>
      </c>
      <c r="F684" s="258" t="s">
        <v>3388</v>
      </c>
      <c r="G684" s="258" t="s">
        <v>3389</v>
      </c>
    </row>
    <row r="685" spans="1:7" s="266" customFormat="1" ht="16" x14ac:dyDescent="0.2">
      <c r="A685" s="258" t="s">
        <v>3026</v>
      </c>
      <c r="B685" s="258" t="s">
        <v>3390</v>
      </c>
      <c r="C685" s="258" t="s">
        <v>3026</v>
      </c>
      <c r="D685" s="258" t="s">
        <v>3391</v>
      </c>
      <c r="E685" s="258" t="s">
        <v>3392</v>
      </c>
      <c r="F685" s="258" t="s">
        <v>3393</v>
      </c>
      <c r="G685" s="258" t="s">
        <v>3026</v>
      </c>
    </row>
    <row r="686" spans="1:7" s="266" customFormat="1" ht="16" x14ac:dyDescent="0.2">
      <c r="A686" s="258" t="s">
        <v>3027</v>
      </c>
      <c r="B686" s="258" t="s">
        <v>3394</v>
      </c>
      <c r="C686" s="258" t="s">
        <v>3395</v>
      </c>
      <c r="D686" s="258" t="s">
        <v>3396</v>
      </c>
      <c r="E686" s="258" t="s">
        <v>3397</v>
      </c>
      <c r="F686" s="258" t="s">
        <v>3398</v>
      </c>
      <c r="G686" s="258" t="s">
        <v>3399</v>
      </c>
    </row>
    <row r="687" spans="1:7" s="266" customFormat="1" ht="16" x14ac:dyDescent="0.2">
      <c r="A687" s="258" t="s">
        <v>3028</v>
      </c>
      <c r="B687" s="258" t="s">
        <v>3400</v>
      </c>
      <c r="C687" s="258" t="s">
        <v>3401</v>
      </c>
      <c r="D687" s="258" t="s">
        <v>3402</v>
      </c>
      <c r="E687" s="258" t="s">
        <v>3403</v>
      </c>
      <c r="F687" s="258" t="s">
        <v>3404</v>
      </c>
      <c r="G687" s="258" t="s">
        <v>3405</v>
      </c>
    </row>
    <row r="688" spans="1:7" s="266" customFormat="1" ht="16" x14ac:dyDescent="0.2">
      <c r="A688" s="258" t="s">
        <v>3029</v>
      </c>
      <c r="B688" s="258" t="s">
        <v>3406</v>
      </c>
      <c r="C688" s="258" t="s">
        <v>3407</v>
      </c>
      <c r="D688" s="258" t="s">
        <v>3408</v>
      </c>
      <c r="E688" s="258" t="s">
        <v>3409</v>
      </c>
      <c r="F688" s="258" t="s">
        <v>3410</v>
      </c>
      <c r="G688" s="258" t="s">
        <v>3411</v>
      </c>
    </row>
    <row r="689" spans="1:7" s="266" customFormat="1" ht="16" x14ac:dyDescent="0.2">
      <c r="A689" s="258" t="s">
        <v>3030</v>
      </c>
      <c r="B689" s="258" t="s">
        <v>3412</v>
      </c>
      <c r="C689" s="258" t="s">
        <v>3413</v>
      </c>
      <c r="D689" s="258" t="s">
        <v>3414</v>
      </c>
      <c r="E689" s="258" t="s">
        <v>3415</v>
      </c>
      <c r="F689" s="258" t="s">
        <v>3416</v>
      </c>
      <c r="G689" s="258" t="s">
        <v>3417</v>
      </c>
    </row>
    <row r="690" spans="1:7" s="266" customFormat="1" ht="16" x14ac:dyDescent="0.2">
      <c r="A690" s="258" t="s">
        <v>3031</v>
      </c>
      <c r="B690" s="258" t="s">
        <v>3418</v>
      </c>
      <c r="C690" s="258" t="s">
        <v>3419</v>
      </c>
      <c r="D690" s="258" t="s">
        <v>3420</v>
      </c>
      <c r="E690" s="258" t="s">
        <v>3421</v>
      </c>
      <c r="F690" s="258" t="s">
        <v>3422</v>
      </c>
      <c r="G690" s="258" t="s">
        <v>3419</v>
      </c>
    </row>
    <row r="691" spans="1:7" s="266" customFormat="1" ht="16" x14ac:dyDescent="0.2">
      <c r="A691" s="258" t="s">
        <v>3032</v>
      </c>
      <c r="B691" s="258" t="s">
        <v>3423</v>
      </c>
      <c r="C691" s="258" t="s">
        <v>3424</v>
      </c>
      <c r="D691" s="258" t="s">
        <v>3425</v>
      </c>
      <c r="E691" s="258" t="s">
        <v>3426</v>
      </c>
      <c r="F691" s="258" t="s">
        <v>3427</v>
      </c>
      <c r="G691" s="258" t="s">
        <v>3428</v>
      </c>
    </row>
    <row r="692" spans="1:7" s="266" customFormat="1" ht="16" x14ac:dyDescent="0.2">
      <c r="A692" s="258" t="s">
        <v>3033</v>
      </c>
      <c r="B692" s="258" t="s">
        <v>3429</v>
      </c>
      <c r="C692" s="258" t="s">
        <v>3430</v>
      </c>
      <c r="D692" s="258" t="s">
        <v>3431</v>
      </c>
      <c r="E692" s="258" t="s">
        <v>3432</v>
      </c>
      <c r="F692" s="258" t="s">
        <v>3433</v>
      </c>
      <c r="G692" s="258" t="s">
        <v>3434</v>
      </c>
    </row>
    <row r="693" spans="1:7" s="266" customFormat="1" ht="16" x14ac:dyDescent="0.2">
      <c r="A693" s="258" t="s">
        <v>3034</v>
      </c>
      <c r="B693" s="258" t="s">
        <v>3435</v>
      </c>
      <c r="C693" s="258" t="s">
        <v>3436</v>
      </c>
      <c r="D693" s="258" t="s">
        <v>3437</v>
      </c>
      <c r="E693" s="258" t="s">
        <v>3438</v>
      </c>
      <c r="F693" s="258" t="s">
        <v>3439</v>
      </c>
      <c r="G693" s="258" t="s">
        <v>3440</v>
      </c>
    </row>
    <row r="694" spans="1:7" s="266" customFormat="1" ht="16" x14ac:dyDescent="0.2">
      <c r="A694" s="258" t="s">
        <v>3035</v>
      </c>
      <c r="B694" s="258" t="s">
        <v>3441</v>
      </c>
      <c r="C694" s="258" t="s">
        <v>3442</v>
      </c>
      <c r="D694" s="258" t="s">
        <v>3443</v>
      </c>
      <c r="E694" s="258" t="s">
        <v>3444</v>
      </c>
      <c r="F694" s="258" t="s">
        <v>6</v>
      </c>
      <c r="G694" s="258" t="s">
        <v>3445</v>
      </c>
    </row>
    <row r="695" spans="1:7" s="266" customFormat="1" ht="16" x14ac:dyDescent="0.2">
      <c r="A695" s="258" t="s">
        <v>3036</v>
      </c>
      <c r="B695" s="258" t="s">
        <v>3446</v>
      </c>
      <c r="C695" s="258" t="s">
        <v>3447</v>
      </c>
      <c r="D695" s="258" t="s">
        <v>3448</v>
      </c>
      <c r="E695" s="258" t="s">
        <v>3449</v>
      </c>
      <c r="F695" s="258" t="s">
        <v>3450</v>
      </c>
      <c r="G695" s="258" t="s">
        <v>3451</v>
      </c>
    </row>
    <row r="696" spans="1:7" s="266" customFormat="1" ht="16" x14ac:dyDescent="0.2">
      <c r="A696" s="258" t="s">
        <v>3037</v>
      </c>
      <c r="B696" s="258" t="s">
        <v>3452</v>
      </c>
      <c r="C696" s="258" t="s">
        <v>3453</v>
      </c>
      <c r="D696" s="258" t="s">
        <v>3454</v>
      </c>
      <c r="E696" s="258" t="s">
        <v>3422</v>
      </c>
      <c r="F696" s="258" t="s">
        <v>3455</v>
      </c>
      <c r="G696" s="258" t="s">
        <v>3456</v>
      </c>
    </row>
    <row r="697" spans="1:7" s="266" customFormat="1" ht="16" x14ac:dyDescent="0.2">
      <c r="A697" s="258" t="s">
        <v>3038</v>
      </c>
      <c r="B697" s="258" t="s">
        <v>3457</v>
      </c>
      <c r="C697" s="258" t="s">
        <v>3458</v>
      </c>
      <c r="D697" s="258" t="s">
        <v>3459</v>
      </c>
      <c r="E697" s="258" t="s">
        <v>3460</v>
      </c>
      <c r="F697" s="258" t="s">
        <v>3461</v>
      </c>
      <c r="G697" s="258" t="s">
        <v>3462</v>
      </c>
    </row>
    <row r="698" spans="1:7" s="266" customFormat="1" ht="16" x14ac:dyDescent="0.2">
      <c r="A698" s="258" t="s">
        <v>3039</v>
      </c>
      <c r="B698" s="258" t="s">
        <v>3463</v>
      </c>
      <c r="C698" s="258" t="s">
        <v>3464</v>
      </c>
      <c r="D698" s="258" t="s">
        <v>3465</v>
      </c>
      <c r="E698" s="258" t="s">
        <v>3466</v>
      </c>
      <c r="F698" s="258" t="s">
        <v>3467</v>
      </c>
      <c r="G698" s="258" t="s">
        <v>3468</v>
      </c>
    </row>
    <row r="699" spans="1:7" s="266" customFormat="1" ht="16" x14ac:dyDescent="0.2">
      <c r="A699" s="258" t="s">
        <v>3040</v>
      </c>
      <c r="B699" s="258" t="s">
        <v>3469</v>
      </c>
      <c r="C699" s="258" t="s">
        <v>3470</v>
      </c>
      <c r="D699" s="258" t="s">
        <v>3471</v>
      </c>
      <c r="E699" s="258" t="s">
        <v>3472</v>
      </c>
      <c r="F699" s="258" t="s">
        <v>3473</v>
      </c>
      <c r="G699" s="258" t="s">
        <v>3474</v>
      </c>
    </row>
    <row r="700" spans="1:7" s="266" customFormat="1" ht="16" x14ac:dyDescent="0.2">
      <c r="A700" s="258" t="s">
        <v>3041</v>
      </c>
      <c r="B700" s="258" t="s">
        <v>3475</v>
      </c>
      <c r="C700" s="258" t="s">
        <v>3476</v>
      </c>
      <c r="D700" s="258" t="s">
        <v>3477</v>
      </c>
      <c r="E700" s="258" t="s">
        <v>3478</v>
      </c>
      <c r="F700" s="258" t="s">
        <v>3479</v>
      </c>
      <c r="G700" s="258" t="s">
        <v>3480</v>
      </c>
    </row>
    <row r="701" spans="1:7" s="266" customFormat="1" ht="16" x14ac:dyDescent="0.2">
      <c r="A701" s="258" t="s">
        <v>3042</v>
      </c>
      <c r="B701" s="258" t="s">
        <v>3481</v>
      </c>
      <c r="C701" s="258" t="s">
        <v>3482</v>
      </c>
      <c r="D701" s="258" t="s">
        <v>3483</v>
      </c>
      <c r="E701" s="258" t="s">
        <v>3484</v>
      </c>
      <c r="F701" s="258" t="s">
        <v>3485</v>
      </c>
      <c r="G701" s="258" t="s">
        <v>3486</v>
      </c>
    </row>
    <row r="702" spans="1:7" s="266" customFormat="1" ht="16" x14ac:dyDescent="0.2">
      <c r="A702" s="258" t="s">
        <v>3043</v>
      </c>
      <c r="B702" s="258" t="s">
        <v>3487</v>
      </c>
      <c r="C702" s="258" t="s">
        <v>3488</v>
      </c>
      <c r="D702" s="258" t="s">
        <v>3489</v>
      </c>
      <c r="E702" s="258" t="s">
        <v>3490</v>
      </c>
      <c r="F702" s="258" t="s">
        <v>3491</v>
      </c>
      <c r="G702" s="258" t="s">
        <v>3488</v>
      </c>
    </row>
    <row r="703" spans="1:7" s="266" customFormat="1" ht="16" x14ac:dyDescent="0.2">
      <c r="A703" s="258" t="s">
        <v>3044</v>
      </c>
      <c r="B703" s="258" t="s">
        <v>3492</v>
      </c>
      <c r="C703" s="258" t="s">
        <v>3492</v>
      </c>
      <c r="D703" s="258" t="s">
        <v>3493</v>
      </c>
      <c r="E703" s="258" t="s">
        <v>3494</v>
      </c>
      <c r="F703" s="258" t="s">
        <v>3495</v>
      </c>
      <c r="G703" s="258" t="s">
        <v>3496</v>
      </c>
    </row>
    <row r="704" spans="1:7" s="266" customFormat="1" ht="16" x14ac:dyDescent="0.2">
      <c r="A704" s="258" t="s">
        <v>3045</v>
      </c>
      <c r="B704" s="258" t="s">
        <v>3497</v>
      </c>
      <c r="C704" s="258" t="s">
        <v>3498</v>
      </c>
      <c r="D704" s="258" t="s">
        <v>3499</v>
      </c>
      <c r="E704" s="258" t="s">
        <v>3500</v>
      </c>
      <c r="F704" s="258" t="s">
        <v>3501</v>
      </c>
      <c r="G704" s="258" t="s">
        <v>3498</v>
      </c>
    </row>
    <row r="705" spans="1:7" s="266" customFormat="1" ht="16" x14ac:dyDescent="0.2">
      <c r="A705" s="258" t="s">
        <v>3046</v>
      </c>
      <c r="B705" s="258" t="s">
        <v>3502</v>
      </c>
      <c r="C705" s="258" t="s">
        <v>3502</v>
      </c>
      <c r="D705" s="258" t="s">
        <v>3503</v>
      </c>
      <c r="E705" s="258" t="s">
        <v>3504</v>
      </c>
      <c r="F705" s="258" t="s">
        <v>3505</v>
      </c>
      <c r="G705" s="258" t="s">
        <v>3502</v>
      </c>
    </row>
    <row r="706" spans="1:7" s="266" customFormat="1" ht="16" x14ac:dyDescent="0.2">
      <c r="A706" s="258" t="s">
        <v>3047</v>
      </c>
      <c r="B706" s="258" t="s">
        <v>3506</v>
      </c>
      <c r="C706" s="258" t="s">
        <v>3507</v>
      </c>
      <c r="D706" s="258" t="s">
        <v>3508</v>
      </c>
      <c r="E706" s="258" t="s">
        <v>3509</v>
      </c>
      <c r="F706" s="258" t="s">
        <v>3510</v>
      </c>
      <c r="G706" s="258" t="s">
        <v>3511</v>
      </c>
    </row>
    <row r="707" spans="1:7" s="266" customFormat="1" ht="16" x14ac:dyDescent="0.2">
      <c r="A707" s="258" t="s">
        <v>3048</v>
      </c>
      <c r="B707" s="258" t="s">
        <v>3512</v>
      </c>
      <c r="C707" s="258" t="s">
        <v>3513</v>
      </c>
      <c r="D707" s="258" t="s">
        <v>3514</v>
      </c>
      <c r="E707" s="258" t="s">
        <v>3515</v>
      </c>
      <c r="F707" s="258" t="s">
        <v>3516</v>
      </c>
      <c r="G707" s="258" t="s">
        <v>3517</v>
      </c>
    </row>
    <row r="708" spans="1:7" s="266" customFormat="1" ht="16" x14ac:dyDescent="0.2">
      <c r="A708" s="258" t="s">
        <v>3049</v>
      </c>
      <c r="B708" s="258" t="s">
        <v>3518</v>
      </c>
      <c r="C708" s="258" t="s">
        <v>3519</v>
      </c>
      <c r="D708" s="258" t="s">
        <v>3520</v>
      </c>
      <c r="E708" s="258" t="s">
        <v>3521</v>
      </c>
      <c r="F708" s="258" t="s">
        <v>3522</v>
      </c>
      <c r="G708" s="258" t="s">
        <v>3523</v>
      </c>
    </row>
    <row r="709" spans="1:7" s="266" customFormat="1" ht="16" x14ac:dyDescent="0.2">
      <c r="A709" s="258" t="s">
        <v>3050</v>
      </c>
      <c r="B709" s="258" t="s">
        <v>3524</v>
      </c>
      <c r="C709" s="258" t="s">
        <v>3525</v>
      </c>
      <c r="D709" s="258" t="s">
        <v>3526</v>
      </c>
      <c r="E709" s="258" t="s">
        <v>3527</v>
      </c>
      <c r="F709" s="258" t="s">
        <v>3528</v>
      </c>
      <c r="G709" s="258" t="s">
        <v>3525</v>
      </c>
    </row>
    <row r="710" spans="1:7" s="266" customFormat="1" ht="16" x14ac:dyDescent="0.2">
      <c r="A710" s="258" t="s">
        <v>3051</v>
      </c>
      <c r="B710" s="258" t="s">
        <v>3051</v>
      </c>
      <c r="C710" s="258" t="s">
        <v>3529</v>
      </c>
      <c r="D710" s="258" t="s">
        <v>3530</v>
      </c>
      <c r="E710" s="258" t="s">
        <v>3531</v>
      </c>
      <c r="F710" s="258" t="s">
        <v>3532</v>
      </c>
      <c r="G710" s="258" t="s">
        <v>3533</v>
      </c>
    </row>
    <row r="711" spans="1:7" s="266" customFormat="1" ht="16" x14ac:dyDescent="0.2">
      <c r="A711" s="258" t="s">
        <v>3052</v>
      </c>
      <c r="B711" s="258" t="s">
        <v>3534</v>
      </c>
      <c r="C711" s="258" t="s">
        <v>3535</v>
      </c>
      <c r="D711" s="258" t="s">
        <v>3536</v>
      </c>
      <c r="E711" s="258" t="s">
        <v>3537</v>
      </c>
      <c r="F711" s="258" t="s">
        <v>3538</v>
      </c>
      <c r="G711" s="258" t="s">
        <v>3539</v>
      </c>
    </row>
    <row r="712" spans="1:7" s="266" customFormat="1" ht="16" x14ac:dyDescent="0.2">
      <c r="A712" s="258" t="s">
        <v>3053</v>
      </c>
      <c r="B712" s="258" t="s">
        <v>3540</v>
      </c>
      <c r="C712" s="258" t="s">
        <v>3541</v>
      </c>
      <c r="D712" s="258" t="s">
        <v>3542</v>
      </c>
      <c r="E712" s="258" t="s">
        <v>3543</v>
      </c>
      <c r="F712" s="258" t="s">
        <v>3544</v>
      </c>
      <c r="G712" s="258" t="s">
        <v>3545</v>
      </c>
    </row>
    <row r="713" spans="1:7" s="266" customFormat="1" ht="16" x14ac:dyDescent="0.2">
      <c r="A713" s="258" t="s">
        <v>3054</v>
      </c>
      <c r="B713" s="258" t="s">
        <v>3546</v>
      </c>
      <c r="C713" s="258" t="s">
        <v>3547</v>
      </c>
      <c r="D713" s="258" t="s">
        <v>3548</v>
      </c>
      <c r="E713" s="258" t="s">
        <v>3549</v>
      </c>
      <c r="F713" s="258" t="s">
        <v>3549</v>
      </c>
      <c r="G713" s="258" t="s">
        <v>3547</v>
      </c>
    </row>
    <row r="714" spans="1:7" s="266" customFormat="1" ht="16" x14ac:dyDescent="0.2">
      <c r="A714" s="258" t="s">
        <v>3055</v>
      </c>
      <c r="B714" s="258" t="s">
        <v>3550</v>
      </c>
      <c r="C714" s="258" t="s">
        <v>3551</v>
      </c>
      <c r="D714" s="258" t="s">
        <v>3552</v>
      </c>
      <c r="E714" s="258" t="s">
        <v>3553</v>
      </c>
      <c r="F714" s="258" t="s">
        <v>3554</v>
      </c>
      <c r="G714" s="258" t="s">
        <v>3555</v>
      </c>
    </row>
    <row r="715" spans="1:7" s="266" customFormat="1" ht="16" x14ac:dyDescent="0.2">
      <c r="A715" s="258" t="s">
        <v>3056</v>
      </c>
      <c r="B715" s="258" t="s">
        <v>3556</v>
      </c>
      <c r="C715" s="258" t="s">
        <v>3557</v>
      </c>
      <c r="D715" s="258" t="s">
        <v>3558</v>
      </c>
      <c r="E715" s="258" t="s">
        <v>3559</v>
      </c>
      <c r="F715" s="258" t="s">
        <v>3560</v>
      </c>
      <c r="G715" s="258" t="s">
        <v>3561</v>
      </c>
    </row>
    <row r="716" spans="1:7" s="266" customFormat="1" ht="16" x14ac:dyDescent="0.2">
      <c r="A716" s="258" t="s">
        <v>3057</v>
      </c>
      <c r="B716" s="258" t="s">
        <v>3562</v>
      </c>
      <c r="C716" s="258" t="s">
        <v>3563</v>
      </c>
      <c r="D716" s="258" t="s">
        <v>3564</v>
      </c>
      <c r="E716" s="258" t="s">
        <v>3565</v>
      </c>
      <c r="F716" s="258" t="s">
        <v>3566</v>
      </c>
      <c r="G716" s="258" t="s">
        <v>3567</v>
      </c>
    </row>
    <row r="717" spans="1:7" s="266" customFormat="1" ht="16" x14ac:dyDescent="0.2">
      <c r="A717" s="258" t="s">
        <v>3058</v>
      </c>
      <c r="B717" s="258" t="s">
        <v>3568</v>
      </c>
      <c r="C717" s="258" t="s">
        <v>3569</v>
      </c>
      <c r="D717" s="258" t="s">
        <v>3570</v>
      </c>
      <c r="E717" s="258" t="s">
        <v>3571</v>
      </c>
      <c r="F717" s="258" t="s">
        <v>3572</v>
      </c>
      <c r="G717" s="258" t="s">
        <v>3569</v>
      </c>
    </row>
    <row r="718" spans="1:7" s="266" customFormat="1" ht="16" x14ac:dyDescent="0.2">
      <c r="A718" s="258" t="s">
        <v>3059</v>
      </c>
      <c r="B718" s="258" t="s">
        <v>3573</v>
      </c>
      <c r="C718" s="258" t="s">
        <v>3574</v>
      </c>
      <c r="D718" s="258" t="s">
        <v>3575</v>
      </c>
      <c r="E718" s="258" t="s">
        <v>3576</v>
      </c>
      <c r="F718" s="258" t="s">
        <v>3577</v>
      </c>
      <c r="G718" s="258" t="s">
        <v>3578</v>
      </c>
    </row>
    <row r="719" spans="1:7" s="266" customFormat="1" ht="16" x14ac:dyDescent="0.2">
      <c r="A719" s="258" t="s">
        <v>3060</v>
      </c>
      <c r="B719" s="258" t="s">
        <v>3579</v>
      </c>
      <c r="C719" s="258" t="s">
        <v>3580</v>
      </c>
      <c r="D719" s="258" t="s">
        <v>3581</v>
      </c>
      <c r="E719" s="258" t="s">
        <v>3582</v>
      </c>
      <c r="F719" s="258" t="s">
        <v>3583</v>
      </c>
      <c r="G719" s="258" t="s">
        <v>3584</v>
      </c>
    </row>
    <row r="720" spans="1:7" s="266" customFormat="1" ht="16" x14ac:dyDescent="0.2">
      <c r="A720" s="258" t="s">
        <v>3061</v>
      </c>
      <c r="B720" s="258" t="s">
        <v>3061</v>
      </c>
      <c r="C720" s="258" t="s">
        <v>3061</v>
      </c>
      <c r="D720" s="258" t="s">
        <v>3061</v>
      </c>
      <c r="E720" s="258" t="s">
        <v>3585</v>
      </c>
      <c r="F720" s="258" t="s">
        <v>3586</v>
      </c>
      <c r="G720" s="258" t="s">
        <v>3061</v>
      </c>
    </row>
    <row r="721" spans="1:7" s="266" customFormat="1" ht="16" x14ac:dyDescent="0.2">
      <c r="A721" s="258" t="s">
        <v>3062</v>
      </c>
      <c r="B721" s="258" t="s">
        <v>3587</v>
      </c>
      <c r="C721" s="258" t="s">
        <v>3588</v>
      </c>
      <c r="D721" s="258" t="s">
        <v>3589</v>
      </c>
      <c r="E721" s="258" t="s">
        <v>3590</v>
      </c>
      <c r="F721" s="258" t="s">
        <v>3591</v>
      </c>
      <c r="G721" s="258" t="s">
        <v>3588</v>
      </c>
    </row>
    <row r="722" spans="1:7" s="266" customFormat="1" ht="16" x14ac:dyDescent="0.2">
      <c r="A722" s="258" t="s">
        <v>3063</v>
      </c>
      <c r="B722" s="258" t="s">
        <v>3592</v>
      </c>
      <c r="C722" s="258" t="s">
        <v>3593</v>
      </c>
      <c r="D722" s="258" t="s">
        <v>3594</v>
      </c>
      <c r="E722" s="258" t="s">
        <v>3595</v>
      </c>
      <c r="F722" s="258" t="s">
        <v>3596</v>
      </c>
      <c r="G722" s="258" t="s">
        <v>3597</v>
      </c>
    </row>
    <row r="723" spans="1:7" s="266" customFormat="1" ht="16" x14ac:dyDescent="0.2">
      <c r="A723" s="258" t="s">
        <v>3064</v>
      </c>
      <c r="B723" s="258" t="s">
        <v>3598</v>
      </c>
      <c r="C723" s="258" t="s">
        <v>3599</v>
      </c>
      <c r="D723" s="258" t="s">
        <v>3600</v>
      </c>
      <c r="E723" s="258" t="s">
        <v>3601</v>
      </c>
      <c r="F723" s="258" t="s">
        <v>3602</v>
      </c>
      <c r="G723" s="258" t="s">
        <v>3603</v>
      </c>
    </row>
    <row r="724" spans="1:7" s="266" customFormat="1" ht="16" x14ac:dyDescent="0.2">
      <c r="A724" s="258" t="s">
        <v>3065</v>
      </c>
      <c r="B724" s="258" t="s">
        <v>3604</v>
      </c>
      <c r="C724" s="258" t="s">
        <v>3605</v>
      </c>
      <c r="D724" s="258" t="s">
        <v>3606</v>
      </c>
      <c r="E724" s="258" t="s">
        <v>3607</v>
      </c>
      <c r="F724" s="258" t="s">
        <v>3608</v>
      </c>
      <c r="G724" s="258" t="s">
        <v>3609</v>
      </c>
    </row>
    <row r="725" spans="1:7" s="266" customFormat="1" ht="16" x14ac:dyDescent="0.2">
      <c r="A725" s="258" t="s">
        <v>3066</v>
      </c>
      <c r="B725" s="258" t="s">
        <v>3610</v>
      </c>
      <c r="C725" s="258" t="s">
        <v>3611</v>
      </c>
      <c r="D725" s="258" t="s">
        <v>3612</v>
      </c>
      <c r="E725" s="258" t="s">
        <v>3613</v>
      </c>
      <c r="F725" s="258" t="s">
        <v>3614</v>
      </c>
      <c r="G725" s="258" t="s">
        <v>3615</v>
      </c>
    </row>
    <row r="726" spans="1:7" s="266" customFormat="1" ht="16" x14ac:dyDescent="0.2">
      <c r="A726" s="258" t="s">
        <v>3067</v>
      </c>
      <c r="B726" s="258" t="s">
        <v>3616</v>
      </c>
      <c r="C726" s="258" t="s">
        <v>3617</v>
      </c>
      <c r="D726" s="258" t="s">
        <v>3618</v>
      </c>
      <c r="E726" s="258" t="s">
        <v>3619</v>
      </c>
      <c r="F726" s="258" t="s">
        <v>3620</v>
      </c>
      <c r="G726" s="258" t="s">
        <v>3621</v>
      </c>
    </row>
    <row r="727" spans="1:7" s="266" customFormat="1" ht="16" x14ac:dyDescent="0.2">
      <c r="A727" s="258" t="s">
        <v>3068</v>
      </c>
      <c r="B727" s="258" t="s">
        <v>3622</v>
      </c>
      <c r="C727" s="258" t="s">
        <v>3623</v>
      </c>
      <c r="D727" s="258" t="s">
        <v>3624</v>
      </c>
      <c r="E727" s="258" t="s">
        <v>3625</v>
      </c>
      <c r="F727" s="258" t="s">
        <v>3626</v>
      </c>
      <c r="G727" s="258" t="s">
        <v>3627</v>
      </c>
    </row>
    <row r="728" spans="1:7" s="266" customFormat="1" ht="16" x14ac:dyDescent="0.2">
      <c r="A728" s="258" t="s">
        <v>3069</v>
      </c>
      <c r="B728" s="258" t="s">
        <v>3069</v>
      </c>
      <c r="C728" s="258" t="s">
        <v>3628</v>
      </c>
      <c r="D728" s="258" t="s">
        <v>3629</v>
      </c>
      <c r="E728" s="258" t="s">
        <v>3630</v>
      </c>
      <c r="F728" s="258" t="s">
        <v>3631</v>
      </c>
      <c r="G728" s="258" t="s">
        <v>3632</v>
      </c>
    </row>
    <row r="729" spans="1:7" s="266" customFormat="1" ht="16" x14ac:dyDescent="0.2">
      <c r="A729" s="258" t="s">
        <v>3070</v>
      </c>
      <c r="B729" s="258" t="s">
        <v>3633</v>
      </c>
      <c r="C729" s="258" t="s">
        <v>3634</v>
      </c>
      <c r="D729" s="258" t="s">
        <v>3635</v>
      </c>
      <c r="E729" s="258" t="s">
        <v>3636</v>
      </c>
      <c r="F729" s="258" t="s">
        <v>3637</v>
      </c>
      <c r="G729" s="258" t="s">
        <v>3638</v>
      </c>
    </row>
    <row r="730" spans="1:7" s="266" customFormat="1" ht="16" x14ac:dyDescent="0.2">
      <c r="A730" s="258" t="s">
        <v>3071</v>
      </c>
      <c r="B730" s="258" t="s">
        <v>3639</v>
      </c>
      <c r="C730" s="258" t="s">
        <v>3640</v>
      </c>
      <c r="D730" s="258" t="s">
        <v>3641</v>
      </c>
      <c r="E730" s="258" t="s">
        <v>3642</v>
      </c>
      <c r="F730" s="258" t="s">
        <v>3643</v>
      </c>
      <c r="G730" s="258" t="s">
        <v>3644</v>
      </c>
    </row>
    <row r="731" spans="1:7" s="266" customFormat="1" ht="16" x14ac:dyDescent="0.2">
      <c r="A731" s="258" t="s">
        <v>3072</v>
      </c>
      <c r="B731" s="258" t="s">
        <v>3645</v>
      </c>
      <c r="C731" s="258" t="s">
        <v>3646</v>
      </c>
      <c r="D731" s="258" t="s">
        <v>3647</v>
      </c>
      <c r="E731" s="258" t="s">
        <v>3648</v>
      </c>
      <c r="F731" s="258" t="s">
        <v>3649</v>
      </c>
      <c r="G731" s="258" t="s">
        <v>3650</v>
      </c>
    </row>
    <row r="732" spans="1:7" s="266" customFormat="1" ht="16" x14ac:dyDescent="0.2">
      <c r="A732" s="258" t="s">
        <v>3073</v>
      </c>
      <c r="B732" s="258" t="s">
        <v>3651</v>
      </c>
      <c r="C732" s="258" t="s">
        <v>3652</v>
      </c>
      <c r="D732" s="258" t="s">
        <v>3653</v>
      </c>
      <c r="E732" s="258" t="s">
        <v>3654</v>
      </c>
      <c r="F732" s="258" t="s">
        <v>3655</v>
      </c>
      <c r="G732" s="258" t="s">
        <v>3656</v>
      </c>
    </row>
    <row r="733" spans="1:7" s="266" customFormat="1" ht="16" x14ac:dyDescent="0.2">
      <c r="A733" s="258" t="s">
        <v>3074</v>
      </c>
      <c r="B733" s="258" t="s">
        <v>3469</v>
      </c>
      <c r="C733" s="258" t="s">
        <v>3657</v>
      </c>
      <c r="D733" s="258" t="s">
        <v>3658</v>
      </c>
      <c r="E733" s="258" t="s">
        <v>3659</v>
      </c>
      <c r="F733" s="258" t="s">
        <v>3655</v>
      </c>
      <c r="G733" s="258" t="s">
        <v>3660</v>
      </c>
    </row>
    <row r="734" spans="1:7" s="266" customFormat="1" ht="16" x14ac:dyDescent="0.2">
      <c r="A734" s="258" t="s">
        <v>3075</v>
      </c>
      <c r="B734" s="258" t="s">
        <v>3661</v>
      </c>
      <c r="C734" s="258" t="s">
        <v>3662</v>
      </c>
      <c r="D734" s="258" t="s">
        <v>3661</v>
      </c>
      <c r="E734" s="258" t="s">
        <v>3663</v>
      </c>
      <c r="F734" s="258" t="s">
        <v>3664</v>
      </c>
      <c r="G734" s="258" t="s">
        <v>3665</v>
      </c>
    </row>
    <row r="735" spans="1:7" s="266" customFormat="1" ht="16" x14ac:dyDescent="0.2">
      <c r="A735" s="258" t="s">
        <v>3076</v>
      </c>
      <c r="B735" s="258" t="s">
        <v>3666</v>
      </c>
      <c r="C735" s="258" t="s">
        <v>3667</v>
      </c>
      <c r="D735" s="258" t="s">
        <v>3668</v>
      </c>
      <c r="E735" s="258" t="s">
        <v>3669</v>
      </c>
      <c r="F735" s="258" t="s">
        <v>3670</v>
      </c>
      <c r="G735" s="258" t="s">
        <v>3671</v>
      </c>
    </row>
    <row r="736" spans="1:7" s="266" customFormat="1" ht="16" x14ac:dyDescent="0.2">
      <c r="A736" s="258" t="s">
        <v>3077</v>
      </c>
      <c r="B736" s="258" t="s">
        <v>3672</v>
      </c>
      <c r="C736" s="258" t="s">
        <v>3673</v>
      </c>
      <c r="D736" s="258" t="s">
        <v>3674</v>
      </c>
      <c r="E736" s="258" t="s">
        <v>3675</v>
      </c>
      <c r="F736" s="258" t="s">
        <v>3676</v>
      </c>
      <c r="G736" s="258" t="s">
        <v>3677</v>
      </c>
    </row>
    <row r="737" spans="1:7" s="266" customFormat="1" ht="16" x14ac:dyDescent="0.2">
      <c r="A737" s="258" t="s">
        <v>3078</v>
      </c>
      <c r="B737" s="258" t="s">
        <v>3678</v>
      </c>
      <c r="C737" s="258" t="s">
        <v>3679</v>
      </c>
      <c r="D737" s="258" t="s">
        <v>3680</v>
      </c>
      <c r="E737" s="258" t="s">
        <v>3681</v>
      </c>
      <c r="F737" s="258" t="s">
        <v>3682</v>
      </c>
      <c r="G737" s="258" t="s">
        <v>3683</v>
      </c>
    </row>
    <row r="738" spans="1:7" s="266" customFormat="1" ht="16" x14ac:dyDescent="0.2">
      <c r="A738" s="258" t="s">
        <v>3079</v>
      </c>
      <c r="B738" s="258" t="s">
        <v>3684</v>
      </c>
      <c r="C738" s="258" t="s">
        <v>3685</v>
      </c>
      <c r="D738" s="258" t="s">
        <v>3686</v>
      </c>
      <c r="E738" s="258" t="s">
        <v>3687</v>
      </c>
      <c r="F738" s="258" t="s">
        <v>3688</v>
      </c>
      <c r="G738" s="258" t="s">
        <v>3689</v>
      </c>
    </row>
    <row r="739" spans="1:7" s="266" customFormat="1" ht="16" x14ac:dyDescent="0.2">
      <c r="A739" s="258" t="s">
        <v>3080</v>
      </c>
      <c r="B739" s="258" t="s">
        <v>3690</v>
      </c>
      <c r="C739" s="258" t="s">
        <v>3691</v>
      </c>
      <c r="D739" s="258" t="s">
        <v>3692</v>
      </c>
      <c r="E739" s="258" t="s">
        <v>3693</v>
      </c>
      <c r="F739" s="258" t="s">
        <v>3694</v>
      </c>
      <c r="G739" s="258" t="s">
        <v>3691</v>
      </c>
    </row>
    <row r="740" spans="1:7" s="266" customFormat="1" ht="16" x14ac:dyDescent="0.2">
      <c r="A740" s="258" t="s">
        <v>3081</v>
      </c>
      <c r="B740" s="258" t="s">
        <v>3695</v>
      </c>
      <c r="C740" s="258" t="s">
        <v>3696</v>
      </c>
      <c r="D740" s="258" t="s">
        <v>3697</v>
      </c>
      <c r="E740" s="258" t="s">
        <v>3698</v>
      </c>
      <c r="F740" s="258" t="s">
        <v>3699</v>
      </c>
      <c r="G740" s="258" t="s">
        <v>3700</v>
      </c>
    </row>
    <row r="741" spans="1:7" s="266" customFormat="1" ht="16" x14ac:dyDescent="0.2">
      <c r="A741" s="258" t="s">
        <v>3082</v>
      </c>
      <c r="B741" s="258" t="s">
        <v>3701</v>
      </c>
      <c r="C741" s="258" t="s">
        <v>3702</v>
      </c>
      <c r="D741" s="258" t="s">
        <v>3703</v>
      </c>
      <c r="E741" s="258" t="s">
        <v>3704</v>
      </c>
      <c r="F741" s="258" t="s">
        <v>3705</v>
      </c>
      <c r="G741" s="258" t="s">
        <v>3702</v>
      </c>
    </row>
    <row r="742" spans="1:7" s="266" customFormat="1" ht="16" x14ac:dyDescent="0.2">
      <c r="A742" s="258" t="s">
        <v>3083</v>
      </c>
      <c r="B742" s="258" t="s">
        <v>3706</v>
      </c>
      <c r="C742" s="258" t="s">
        <v>3707</v>
      </c>
      <c r="D742" s="258" t="s">
        <v>3708</v>
      </c>
      <c r="E742" s="258" t="s">
        <v>3709</v>
      </c>
      <c r="F742" s="258" t="s">
        <v>3710</v>
      </c>
      <c r="G742" s="258" t="s">
        <v>3711</v>
      </c>
    </row>
    <row r="743" spans="1:7" s="266" customFormat="1" ht="16" x14ac:dyDescent="0.2">
      <c r="A743" s="258" t="s">
        <v>3084</v>
      </c>
      <c r="B743" s="258" t="s">
        <v>3712</v>
      </c>
      <c r="C743" s="258" t="s">
        <v>3713</v>
      </c>
      <c r="D743" s="258" t="s">
        <v>3714</v>
      </c>
      <c r="E743" s="258" t="s">
        <v>3715</v>
      </c>
      <c r="F743" s="258" t="s">
        <v>3716</v>
      </c>
      <c r="G743" s="258" t="s">
        <v>3717</v>
      </c>
    </row>
    <row r="744" spans="1:7" s="266" customFormat="1" ht="16" x14ac:dyDescent="0.2">
      <c r="A744" s="258" t="s">
        <v>3085</v>
      </c>
      <c r="B744" s="258" t="s">
        <v>3718</v>
      </c>
      <c r="C744" s="258" t="s">
        <v>3719</v>
      </c>
      <c r="D744" s="258" t="s">
        <v>3720</v>
      </c>
      <c r="E744" s="258" t="s">
        <v>3721</v>
      </c>
      <c r="F744" s="258" t="s">
        <v>3722</v>
      </c>
      <c r="G744" s="258" t="s">
        <v>3723</v>
      </c>
    </row>
    <row r="745" spans="1:7" s="266" customFormat="1" ht="16" x14ac:dyDescent="0.2">
      <c r="A745" s="258" t="s">
        <v>3086</v>
      </c>
      <c r="B745" s="258" t="s">
        <v>3724</v>
      </c>
      <c r="C745" s="258" t="s">
        <v>3725</v>
      </c>
      <c r="D745" s="258" t="s">
        <v>3726</v>
      </c>
      <c r="E745" s="258" t="s">
        <v>3727</v>
      </c>
      <c r="F745" s="258" t="s">
        <v>3728</v>
      </c>
      <c r="G745" s="258" t="s">
        <v>3729</v>
      </c>
    </row>
    <row r="746" spans="1:7" s="266" customFormat="1" ht="16" x14ac:dyDescent="0.2">
      <c r="A746" s="258" t="s">
        <v>3087</v>
      </c>
      <c r="B746" s="258" t="s">
        <v>3087</v>
      </c>
      <c r="C746" s="258" t="s">
        <v>3087</v>
      </c>
      <c r="D746" s="258" t="s">
        <v>3087</v>
      </c>
      <c r="E746" s="258" t="s">
        <v>3730</v>
      </c>
      <c r="F746" s="258" t="s">
        <v>3731</v>
      </c>
      <c r="G746" s="258" t="s">
        <v>3087</v>
      </c>
    </row>
    <row r="747" spans="1:7" s="266" customFormat="1" ht="16" x14ac:dyDescent="0.2">
      <c r="A747" s="258" t="s">
        <v>3088</v>
      </c>
      <c r="B747" s="258" t="s">
        <v>3732</v>
      </c>
      <c r="C747" s="258" t="s">
        <v>3733</v>
      </c>
      <c r="D747" s="258" t="s">
        <v>3734</v>
      </c>
      <c r="E747" s="258" t="s">
        <v>3735</v>
      </c>
      <c r="F747" s="258" t="s">
        <v>3736</v>
      </c>
      <c r="G747" s="258" t="s">
        <v>3737</v>
      </c>
    </row>
    <row r="748" spans="1:7" s="266" customFormat="1" ht="16" x14ac:dyDescent="0.2">
      <c r="A748" s="258" t="s">
        <v>3089</v>
      </c>
      <c r="B748" s="258" t="s">
        <v>3738</v>
      </c>
      <c r="C748" s="258" t="s">
        <v>3739</v>
      </c>
      <c r="D748" s="258" t="s">
        <v>3740</v>
      </c>
      <c r="E748" s="258" t="s">
        <v>3741</v>
      </c>
      <c r="F748" s="258" t="s">
        <v>3742</v>
      </c>
      <c r="G748" s="258" t="s">
        <v>3743</v>
      </c>
    </row>
    <row r="749" spans="1:7" s="266" customFormat="1" ht="16" x14ac:dyDescent="0.2">
      <c r="A749" s="258" t="s">
        <v>3090</v>
      </c>
      <c r="B749" s="258" t="s">
        <v>3744</v>
      </c>
      <c r="C749" s="258" t="s">
        <v>3745</v>
      </c>
      <c r="D749" s="258" t="s">
        <v>3746</v>
      </c>
      <c r="E749" s="258" t="s">
        <v>3747</v>
      </c>
      <c r="F749" s="258" t="s">
        <v>3748</v>
      </c>
      <c r="G749" s="258" t="s">
        <v>3749</v>
      </c>
    </row>
    <row r="750" spans="1:7" s="266" customFormat="1" ht="16" x14ac:dyDescent="0.2">
      <c r="A750" s="258" t="s">
        <v>3091</v>
      </c>
      <c r="B750" s="258" t="s">
        <v>3750</v>
      </c>
      <c r="C750" s="258" t="s">
        <v>3751</v>
      </c>
      <c r="D750" s="258" t="s">
        <v>3752</v>
      </c>
      <c r="E750" s="258" t="s">
        <v>3753</v>
      </c>
      <c r="F750" s="258" t="s">
        <v>3754</v>
      </c>
      <c r="G750" s="258" t="s">
        <v>3755</v>
      </c>
    </row>
    <row r="751" spans="1:7" s="266" customFormat="1" ht="16" x14ac:dyDescent="0.2">
      <c r="A751" s="258" t="s">
        <v>3092</v>
      </c>
      <c r="B751" s="258" t="s">
        <v>3756</v>
      </c>
      <c r="C751" s="258" t="s">
        <v>3677</v>
      </c>
      <c r="D751" s="258" t="s">
        <v>3757</v>
      </c>
      <c r="E751" s="258" t="s">
        <v>3758</v>
      </c>
      <c r="F751" s="258" t="s">
        <v>3759</v>
      </c>
      <c r="G751" s="258" t="s">
        <v>3760</v>
      </c>
    </row>
    <row r="752" spans="1:7" s="266" customFormat="1" ht="16" x14ac:dyDescent="0.2">
      <c r="A752" s="258" t="s">
        <v>3093</v>
      </c>
      <c r="B752" s="258" t="s">
        <v>3761</v>
      </c>
      <c r="C752" s="258" t="s">
        <v>3762</v>
      </c>
      <c r="D752" s="258" t="s">
        <v>3763</v>
      </c>
      <c r="E752" s="258" t="s">
        <v>3764</v>
      </c>
      <c r="F752" s="258" t="s">
        <v>3765</v>
      </c>
      <c r="G752" s="258" t="s">
        <v>3766</v>
      </c>
    </row>
    <row r="753" spans="1:7" s="266" customFormat="1" ht="16" x14ac:dyDescent="0.2">
      <c r="A753" s="258" t="s">
        <v>3094</v>
      </c>
      <c r="B753" s="258" t="s">
        <v>3767</v>
      </c>
      <c r="C753" s="258" t="s">
        <v>3768</v>
      </c>
      <c r="D753" s="258" t="s">
        <v>3769</v>
      </c>
      <c r="E753" s="258" t="s">
        <v>3770</v>
      </c>
      <c r="F753" s="258" t="s">
        <v>3771</v>
      </c>
      <c r="G753" s="258" t="s">
        <v>3768</v>
      </c>
    </row>
    <row r="754" spans="1:7" s="266" customFormat="1" ht="16" x14ac:dyDescent="0.2">
      <c r="A754" s="258" t="s">
        <v>3095</v>
      </c>
      <c r="B754" s="258" t="s">
        <v>3772</v>
      </c>
      <c r="C754" s="258" t="s">
        <v>3773</v>
      </c>
      <c r="D754" s="258" t="s">
        <v>3774</v>
      </c>
      <c r="E754" s="258" t="s">
        <v>3775</v>
      </c>
      <c r="F754" s="258" t="s">
        <v>3776</v>
      </c>
      <c r="G754" s="258" t="s">
        <v>3777</v>
      </c>
    </row>
    <row r="755" spans="1:7" s="266" customFormat="1" ht="16" x14ac:dyDescent="0.2">
      <c r="A755" s="258" t="s">
        <v>3096</v>
      </c>
      <c r="B755" s="258" t="s">
        <v>3778</v>
      </c>
      <c r="C755" s="258" t="s">
        <v>3779</v>
      </c>
      <c r="D755" s="258" t="s">
        <v>3780</v>
      </c>
      <c r="E755" s="258" t="s">
        <v>3781</v>
      </c>
      <c r="F755" s="258" t="s">
        <v>3782</v>
      </c>
      <c r="G755" s="258" t="s">
        <v>3783</v>
      </c>
    </row>
    <row r="756" spans="1:7" s="266" customFormat="1" ht="16" x14ac:dyDescent="0.2">
      <c r="A756" s="258" t="s">
        <v>3097</v>
      </c>
      <c r="B756" s="258" t="s">
        <v>3784</v>
      </c>
      <c r="C756" s="258" t="s">
        <v>3785</v>
      </c>
      <c r="D756" s="258" t="s">
        <v>3786</v>
      </c>
      <c r="E756" s="258" t="s">
        <v>3787</v>
      </c>
      <c r="F756" s="258" t="s">
        <v>3788</v>
      </c>
      <c r="G756" s="258" t="s">
        <v>3785</v>
      </c>
    </row>
    <row r="757" spans="1:7" s="266" customFormat="1" ht="16" x14ac:dyDescent="0.2">
      <c r="A757" s="258" t="s">
        <v>3098</v>
      </c>
      <c r="B757" s="258" t="s">
        <v>3789</v>
      </c>
      <c r="C757" s="258" t="s">
        <v>3789</v>
      </c>
      <c r="D757" s="258" t="s">
        <v>3790</v>
      </c>
      <c r="E757" s="258" t="s">
        <v>3791</v>
      </c>
      <c r="F757" s="258" t="s">
        <v>3792</v>
      </c>
      <c r="G757" s="258" t="s">
        <v>3789</v>
      </c>
    </row>
    <row r="758" spans="1:7" s="266" customFormat="1" ht="16" x14ac:dyDescent="0.2">
      <c r="A758" s="258" t="s">
        <v>3099</v>
      </c>
      <c r="B758" s="258" t="s">
        <v>3793</v>
      </c>
      <c r="C758" s="258" t="s">
        <v>3794</v>
      </c>
      <c r="D758" s="258" t="s">
        <v>3793</v>
      </c>
      <c r="E758" s="258" t="s">
        <v>3795</v>
      </c>
      <c r="F758" s="258" t="s">
        <v>3796</v>
      </c>
      <c r="G758" s="258" t="s">
        <v>3797</v>
      </c>
    </row>
    <row r="759" spans="1:7" s="266" customFormat="1" ht="16" x14ac:dyDescent="0.2">
      <c r="A759" s="258" t="s">
        <v>3100</v>
      </c>
      <c r="B759" s="258" t="s">
        <v>3798</v>
      </c>
      <c r="C759" s="258" t="s">
        <v>3799</v>
      </c>
      <c r="D759" s="258" t="s">
        <v>3800</v>
      </c>
      <c r="E759" s="258" t="s">
        <v>3801</v>
      </c>
      <c r="F759" s="258" t="s">
        <v>3801</v>
      </c>
      <c r="G759" s="258" t="s">
        <v>3799</v>
      </c>
    </row>
    <row r="760" spans="1:7" s="266" customFormat="1" ht="16" x14ac:dyDescent="0.2">
      <c r="A760" s="258" t="s">
        <v>3101</v>
      </c>
      <c r="B760" s="258" t="s">
        <v>3802</v>
      </c>
      <c r="C760" s="258" t="s">
        <v>3803</v>
      </c>
      <c r="D760" s="258" t="s">
        <v>3804</v>
      </c>
      <c r="E760" s="258" t="s">
        <v>3805</v>
      </c>
      <c r="F760" s="258" t="s">
        <v>3806</v>
      </c>
      <c r="G760" s="258" t="s">
        <v>3807</v>
      </c>
    </row>
    <row r="761" spans="1:7" s="266" customFormat="1" ht="16" x14ac:dyDescent="0.2">
      <c r="A761" s="258" t="s">
        <v>3102</v>
      </c>
      <c r="B761" s="258" t="s">
        <v>3808</v>
      </c>
      <c r="C761" s="258" t="s">
        <v>3809</v>
      </c>
      <c r="D761" s="258" t="s">
        <v>3810</v>
      </c>
      <c r="E761" s="258" t="s">
        <v>3811</v>
      </c>
      <c r="F761" s="258" t="s">
        <v>3812</v>
      </c>
      <c r="G761" s="258" t="s">
        <v>3813</v>
      </c>
    </row>
    <row r="762" spans="1:7" s="266" customFormat="1" ht="16" x14ac:dyDescent="0.2">
      <c r="A762" s="258" t="s">
        <v>3103</v>
      </c>
      <c r="B762" s="258" t="s">
        <v>3814</v>
      </c>
      <c r="C762" s="258" t="s">
        <v>3815</v>
      </c>
      <c r="D762" s="258" t="s">
        <v>3816</v>
      </c>
      <c r="E762" s="258" t="s">
        <v>3817</v>
      </c>
      <c r="F762" s="258" t="s">
        <v>3818</v>
      </c>
      <c r="G762" s="258" t="s">
        <v>3819</v>
      </c>
    </row>
    <row r="763" spans="1:7" s="266" customFormat="1" ht="16" x14ac:dyDescent="0.2">
      <c r="A763" s="258" t="s">
        <v>3104</v>
      </c>
      <c r="B763" s="258" t="s">
        <v>3820</v>
      </c>
      <c r="C763" s="258" t="s">
        <v>3821</v>
      </c>
      <c r="D763" s="258" t="s">
        <v>3822</v>
      </c>
      <c r="E763" s="258" t="s">
        <v>3823</v>
      </c>
      <c r="F763" s="258" t="s">
        <v>3824</v>
      </c>
      <c r="G763" s="258" t="s">
        <v>3825</v>
      </c>
    </row>
    <row r="764" spans="1:7" s="266" customFormat="1" ht="16" x14ac:dyDescent="0.2">
      <c r="A764" s="258" t="s">
        <v>3105</v>
      </c>
      <c r="B764" s="258" t="s">
        <v>3826</v>
      </c>
      <c r="C764" s="258" t="s">
        <v>3827</v>
      </c>
      <c r="D764" s="258" t="s">
        <v>3828</v>
      </c>
      <c r="E764" s="258" t="s">
        <v>3829</v>
      </c>
      <c r="F764" s="258" t="s">
        <v>3829</v>
      </c>
      <c r="G764" s="258" t="s">
        <v>3830</v>
      </c>
    </row>
    <row r="765" spans="1:7" s="266" customFormat="1" ht="16" x14ac:dyDescent="0.2">
      <c r="A765" s="258" t="s">
        <v>3106</v>
      </c>
      <c r="B765" s="258" t="s">
        <v>3831</v>
      </c>
      <c r="C765" s="258" t="s">
        <v>3832</v>
      </c>
      <c r="D765" s="258" t="s">
        <v>3833</v>
      </c>
      <c r="E765" s="258" t="s">
        <v>3834</v>
      </c>
      <c r="F765" s="258" t="s">
        <v>3835</v>
      </c>
      <c r="G765" s="258" t="s">
        <v>3836</v>
      </c>
    </row>
    <row r="766" spans="1:7" s="266" customFormat="1" ht="16" x14ac:dyDescent="0.2">
      <c r="A766" s="258" t="s">
        <v>3107</v>
      </c>
      <c r="B766" s="258" t="s">
        <v>3837</v>
      </c>
      <c r="C766" s="258" t="s">
        <v>3838</v>
      </c>
      <c r="D766" s="258" t="s">
        <v>3839</v>
      </c>
      <c r="E766" s="258" t="s">
        <v>3840</v>
      </c>
      <c r="F766" s="258" t="s">
        <v>3841</v>
      </c>
      <c r="G766" s="258" t="s">
        <v>3842</v>
      </c>
    </row>
    <row r="767" spans="1:7" s="266" customFormat="1" ht="16" x14ac:dyDescent="0.2">
      <c r="A767" s="258" t="s">
        <v>3108</v>
      </c>
      <c r="B767" s="258" t="s">
        <v>3843</v>
      </c>
      <c r="C767" s="258" t="s">
        <v>3844</v>
      </c>
      <c r="D767" s="258" t="s">
        <v>3845</v>
      </c>
      <c r="E767" s="258" t="s">
        <v>3846</v>
      </c>
      <c r="F767" s="258" t="s">
        <v>3847</v>
      </c>
      <c r="G767" s="258" t="s">
        <v>3848</v>
      </c>
    </row>
    <row r="768" spans="1:7" s="266" customFormat="1" ht="16" x14ac:dyDescent="0.2">
      <c r="A768" s="258" t="s">
        <v>3109</v>
      </c>
      <c r="B768" s="258" t="s">
        <v>3849</v>
      </c>
      <c r="C768" s="258" t="s">
        <v>3850</v>
      </c>
      <c r="D768" s="258" t="s">
        <v>3851</v>
      </c>
      <c r="E768" s="258" t="s">
        <v>3852</v>
      </c>
      <c r="F768" s="258" t="s">
        <v>3853</v>
      </c>
      <c r="G768" s="258" t="s">
        <v>3854</v>
      </c>
    </row>
    <row r="769" spans="1:7" s="266" customFormat="1" ht="16" x14ac:dyDescent="0.2">
      <c r="A769" s="258" t="s">
        <v>3110</v>
      </c>
      <c r="B769" s="258" t="s">
        <v>3855</v>
      </c>
      <c r="C769" s="258" t="s">
        <v>3856</v>
      </c>
      <c r="D769" s="258" t="s">
        <v>3857</v>
      </c>
      <c r="E769" s="258" t="s">
        <v>3858</v>
      </c>
      <c r="F769" s="258" t="s">
        <v>3859</v>
      </c>
      <c r="G769" s="258" t="s">
        <v>3860</v>
      </c>
    </row>
    <row r="770" spans="1:7" s="266" customFormat="1" ht="16" x14ac:dyDescent="0.2">
      <c r="A770" s="258" t="s">
        <v>3111</v>
      </c>
      <c r="B770" s="258" t="s">
        <v>3861</v>
      </c>
      <c r="C770" s="258" t="s">
        <v>3862</v>
      </c>
      <c r="D770" s="258" t="s">
        <v>3863</v>
      </c>
      <c r="E770" s="258" t="s">
        <v>3864</v>
      </c>
      <c r="F770" s="258" t="s">
        <v>3865</v>
      </c>
      <c r="G770" s="258" t="s">
        <v>3866</v>
      </c>
    </row>
    <row r="771" spans="1:7" s="266" customFormat="1" ht="16" x14ac:dyDescent="0.2">
      <c r="A771" s="258" t="s">
        <v>3112</v>
      </c>
      <c r="B771" s="258" t="s">
        <v>3867</v>
      </c>
      <c r="C771" s="258" t="s">
        <v>3868</v>
      </c>
      <c r="D771" s="258" t="s">
        <v>3869</v>
      </c>
      <c r="E771" s="258" t="s">
        <v>3870</v>
      </c>
      <c r="F771" s="258" t="s">
        <v>3871</v>
      </c>
      <c r="G771" s="258" t="s">
        <v>3872</v>
      </c>
    </row>
    <row r="772" spans="1:7" s="266" customFormat="1" ht="16" x14ac:dyDescent="0.2">
      <c r="A772" s="258" t="s">
        <v>3113</v>
      </c>
      <c r="B772" s="258" t="s">
        <v>3873</v>
      </c>
      <c r="C772" s="258" t="s">
        <v>3874</v>
      </c>
      <c r="D772" s="258" t="s">
        <v>3875</v>
      </c>
      <c r="E772" s="258" t="s">
        <v>3876</v>
      </c>
      <c r="F772" s="258" t="s">
        <v>3877</v>
      </c>
      <c r="G772" s="258" t="s">
        <v>3878</v>
      </c>
    </row>
    <row r="773" spans="1:7" s="266" customFormat="1" ht="16" x14ac:dyDescent="0.2">
      <c r="A773" s="258" t="s">
        <v>3114</v>
      </c>
      <c r="B773" s="258" t="s">
        <v>3879</v>
      </c>
      <c r="C773" s="258" t="s">
        <v>3880</v>
      </c>
      <c r="D773" s="258" t="s">
        <v>3881</v>
      </c>
      <c r="E773" s="258" t="s">
        <v>3882</v>
      </c>
      <c r="F773" s="258" t="s">
        <v>3883</v>
      </c>
      <c r="G773" s="258" t="s">
        <v>3884</v>
      </c>
    </row>
    <row r="774" spans="1:7" s="266" customFormat="1" ht="16" x14ac:dyDescent="0.2">
      <c r="A774" s="258" t="s">
        <v>3115</v>
      </c>
      <c r="B774" s="258" t="s">
        <v>3885</v>
      </c>
      <c r="C774" s="258" t="s">
        <v>3886</v>
      </c>
      <c r="D774" s="258" t="s">
        <v>3887</v>
      </c>
      <c r="E774" s="258" t="s">
        <v>3888</v>
      </c>
      <c r="F774" s="258" t="s">
        <v>3889</v>
      </c>
      <c r="G774" s="258" t="s">
        <v>3890</v>
      </c>
    </row>
    <row r="775" spans="1:7" s="266" customFormat="1" ht="16" x14ac:dyDescent="0.2">
      <c r="A775" s="258" t="s">
        <v>3116</v>
      </c>
      <c r="B775" s="258" t="s">
        <v>3891</v>
      </c>
      <c r="C775" s="258" t="s">
        <v>3892</v>
      </c>
      <c r="D775" s="258" t="s">
        <v>3893</v>
      </c>
      <c r="E775" s="258" t="s">
        <v>3894</v>
      </c>
      <c r="F775" s="258" t="s">
        <v>3895</v>
      </c>
      <c r="G775" s="258" t="s">
        <v>3896</v>
      </c>
    </row>
    <row r="776" spans="1:7" s="266" customFormat="1" ht="16" x14ac:dyDescent="0.2">
      <c r="A776" s="258" t="s">
        <v>3117</v>
      </c>
      <c r="B776" s="258" t="s">
        <v>3897</v>
      </c>
      <c r="C776" s="258" t="s">
        <v>3898</v>
      </c>
      <c r="D776" s="258" t="s">
        <v>3899</v>
      </c>
      <c r="E776" s="258" t="s">
        <v>3900</v>
      </c>
      <c r="F776" s="258" t="s">
        <v>3901</v>
      </c>
      <c r="G776" s="258" t="s">
        <v>3902</v>
      </c>
    </row>
    <row r="777" spans="1:7" s="266" customFormat="1" ht="16" x14ac:dyDescent="0.2">
      <c r="A777" s="258" t="s">
        <v>3118</v>
      </c>
      <c r="B777" s="258" t="s">
        <v>3903</v>
      </c>
      <c r="C777" s="258" t="s">
        <v>3904</v>
      </c>
      <c r="D777" s="258" t="s">
        <v>3905</v>
      </c>
      <c r="E777" s="258" t="s">
        <v>3906</v>
      </c>
      <c r="F777" s="258" t="s">
        <v>3907</v>
      </c>
      <c r="G777" s="258" t="s">
        <v>3908</v>
      </c>
    </row>
    <row r="778" spans="1:7" s="266" customFormat="1" ht="16" x14ac:dyDescent="0.2">
      <c r="A778" s="258" t="s">
        <v>3119</v>
      </c>
      <c r="B778" s="258" t="s">
        <v>3909</v>
      </c>
      <c r="C778" s="258" t="s">
        <v>3910</v>
      </c>
      <c r="D778" s="258" t="s">
        <v>3911</v>
      </c>
      <c r="E778" s="258" t="s">
        <v>3912</v>
      </c>
      <c r="F778" s="258" t="s">
        <v>3913</v>
      </c>
      <c r="G778" s="258" t="s">
        <v>3914</v>
      </c>
    </row>
    <row r="779" spans="1:7" s="266" customFormat="1" ht="16" x14ac:dyDescent="0.2">
      <c r="A779" s="258" t="s">
        <v>3120</v>
      </c>
      <c r="B779" s="258" t="s">
        <v>3915</v>
      </c>
      <c r="C779" s="258" t="s">
        <v>3916</v>
      </c>
      <c r="D779" s="258" t="s">
        <v>3917</v>
      </c>
      <c r="E779" s="258" t="s">
        <v>3918</v>
      </c>
      <c r="F779" s="258" t="s">
        <v>3919</v>
      </c>
      <c r="G779" s="258" t="s">
        <v>3920</v>
      </c>
    </row>
    <row r="780" spans="1:7" s="266" customFormat="1" ht="16" x14ac:dyDescent="0.2">
      <c r="A780" s="258" t="s">
        <v>3121</v>
      </c>
      <c r="B780" s="258" t="s">
        <v>3921</v>
      </c>
      <c r="C780" s="258" t="s">
        <v>3922</v>
      </c>
      <c r="D780" s="258" t="s">
        <v>3923</v>
      </c>
      <c r="E780" s="258" t="s">
        <v>3924</v>
      </c>
      <c r="F780" s="258" t="s">
        <v>3924</v>
      </c>
      <c r="G780" s="258" t="s">
        <v>3925</v>
      </c>
    </row>
    <row r="781" spans="1:7" s="266" customFormat="1" ht="16" x14ac:dyDescent="0.2">
      <c r="A781" s="258" t="s">
        <v>3122</v>
      </c>
      <c r="B781" s="258" t="s">
        <v>3926</v>
      </c>
      <c r="C781" s="258" t="s">
        <v>3927</v>
      </c>
      <c r="D781" s="258" t="s">
        <v>3928</v>
      </c>
      <c r="E781" s="258" t="s">
        <v>3929</v>
      </c>
      <c r="F781" s="258" t="s">
        <v>3930</v>
      </c>
      <c r="G781" s="258" t="s">
        <v>3931</v>
      </c>
    </row>
    <row r="782" spans="1:7" s="266" customFormat="1" ht="16" x14ac:dyDescent="0.2">
      <c r="A782" s="258" t="s">
        <v>3123</v>
      </c>
      <c r="B782" s="258" t="s">
        <v>3932</v>
      </c>
      <c r="C782" s="258" t="s">
        <v>3933</v>
      </c>
      <c r="D782" s="258" t="s">
        <v>3934</v>
      </c>
      <c r="E782" s="258" t="s">
        <v>3935</v>
      </c>
      <c r="F782" s="258" t="s">
        <v>3936</v>
      </c>
      <c r="G782" s="258" t="s">
        <v>3937</v>
      </c>
    </row>
    <row r="783" spans="1:7" s="266" customFormat="1" ht="16" x14ac:dyDescent="0.2">
      <c r="A783" s="258" t="s">
        <v>3124</v>
      </c>
      <c r="B783" s="258" t="s">
        <v>3938</v>
      </c>
      <c r="C783" s="258" t="s">
        <v>3939</v>
      </c>
      <c r="D783" s="258" t="s">
        <v>3940</v>
      </c>
      <c r="E783" s="258" t="s">
        <v>3941</v>
      </c>
      <c r="F783" s="258" t="s">
        <v>3942</v>
      </c>
      <c r="G783" s="258" t="s">
        <v>3943</v>
      </c>
    </row>
    <row r="784" spans="1:7" s="266" customFormat="1" ht="16" x14ac:dyDescent="0.2">
      <c r="A784" s="258" t="s">
        <v>3125</v>
      </c>
      <c r="B784" s="258" t="s">
        <v>3944</v>
      </c>
      <c r="C784" s="258" t="s">
        <v>3945</v>
      </c>
      <c r="D784" s="258" t="s">
        <v>3946</v>
      </c>
      <c r="E784" s="258" t="s">
        <v>3947</v>
      </c>
      <c r="F784" s="258" t="s">
        <v>3948</v>
      </c>
      <c r="G784" s="258" t="s">
        <v>3949</v>
      </c>
    </row>
    <row r="785" spans="1:7" s="266" customFormat="1" ht="16" x14ac:dyDescent="0.2">
      <c r="A785" s="258" t="s">
        <v>3126</v>
      </c>
      <c r="B785" s="258" t="s">
        <v>3950</v>
      </c>
      <c r="C785" s="258" t="s">
        <v>3951</v>
      </c>
      <c r="D785" s="258" t="s">
        <v>3952</v>
      </c>
      <c r="E785" s="258" t="s">
        <v>3953</v>
      </c>
      <c r="F785" s="258" t="s">
        <v>3954</v>
      </c>
      <c r="G785" s="258" t="s">
        <v>3955</v>
      </c>
    </row>
    <row r="786" spans="1:7" s="266" customFormat="1" ht="16" x14ac:dyDescent="0.2">
      <c r="A786" s="258" t="s">
        <v>3127</v>
      </c>
      <c r="B786" s="258" t="s">
        <v>3956</v>
      </c>
      <c r="C786" s="258" t="s">
        <v>3957</v>
      </c>
      <c r="D786" s="258" t="s">
        <v>3958</v>
      </c>
      <c r="E786" s="258" t="s">
        <v>3959</v>
      </c>
      <c r="F786" s="258" t="s">
        <v>3960</v>
      </c>
      <c r="G786" s="258" t="s">
        <v>3961</v>
      </c>
    </row>
    <row r="787" spans="1:7" s="266" customFormat="1" ht="16" x14ac:dyDescent="0.2">
      <c r="A787" s="258" t="s">
        <v>3128</v>
      </c>
      <c r="B787" s="258" t="s">
        <v>3962</v>
      </c>
      <c r="C787" s="258" t="s">
        <v>3963</v>
      </c>
      <c r="D787" s="258" t="s">
        <v>3964</v>
      </c>
      <c r="E787" s="258" t="s">
        <v>3965</v>
      </c>
      <c r="F787" s="258" t="s">
        <v>3966</v>
      </c>
      <c r="G787" s="258" t="s">
        <v>3967</v>
      </c>
    </row>
    <row r="788" spans="1:7" s="266" customFormat="1" ht="16" x14ac:dyDescent="0.2">
      <c r="A788" s="258" t="s">
        <v>3129</v>
      </c>
      <c r="B788" s="258" t="s">
        <v>3968</v>
      </c>
      <c r="C788" s="258" t="s">
        <v>3969</v>
      </c>
      <c r="D788" s="258" t="s">
        <v>3970</v>
      </c>
      <c r="E788" s="258" t="s">
        <v>3971</v>
      </c>
      <c r="F788" s="258" t="s">
        <v>3971</v>
      </c>
      <c r="G788" s="258" t="s">
        <v>3972</v>
      </c>
    </row>
    <row r="789" spans="1:7" s="266" customFormat="1" ht="16" x14ac:dyDescent="0.2">
      <c r="A789" s="258" t="s">
        <v>3130</v>
      </c>
      <c r="B789" s="258" t="s">
        <v>3973</v>
      </c>
      <c r="C789" s="258" t="s">
        <v>3974</v>
      </c>
      <c r="D789" s="258" t="s">
        <v>3975</v>
      </c>
      <c r="E789" s="258" t="s">
        <v>3976</v>
      </c>
      <c r="F789" s="258" t="s">
        <v>3977</v>
      </c>
      <c r="G789" s="258" t="s">
        <v>3978</v>
      </c>
    </row>
    <row r="790" spans="1:7" s="266" customFormat="1" ht="16" x14ac:dyDescent="0.2">
      <c r="A790" s="258" t="s">
        <v>3131</v>
      </c>
      <c r="B790" s="258" t="s">
        <v>3979</v>
      </c>
      <c r="C790" s="258" t="s">
        <v>3980</v>
      </c>
      <c r="D790" s="258" t="s">
        <v>3981</v>
      </c>
      <c r="E790" s="258" t="s">
        <v>3982</v>
      </c>
      <c r="F790" s="258" t="s">
        <v>3983</v>
      </c>
      <c r="G790" s="258" t="s">
        <v>3984</v>
      </c>
    </row>
    <row r="791" spans="1:7" s="266" customFormat="1" ht="16" x14ac:dyDescent="0.2">
      <c r="A791" s="258" t="s">
        <v>3132</v>
      </c>
      <c r="B791" s="258" t="s">
        <v>3985</v>
      </c>
      <c r="C791" s="258" t="s">
        <v>3986</v>
      </c>
      <c r="D791" s="258" t="s">
        <v>3987</v>
      </c>
      <c r="E791" s="258" t="s">
        <v>3988</v>
      </c>
      <c r="F791" s="258" t="s">
        <v>3989</v>
      </c>
      <c r="G791" s="258" t="s">
        <v>3990</v>
      </c>
    </row>
    <row r="792" spans="1:7" s="266" customFormat="1" ht="16" x14ac:dyDescent="0.2">
      <c r="A792" s="258" t="s">
        <v>3133</v>
      </c>
      <c r="B792" s="258" t="s">
        <v>3991</v>
      </c>
      <c r="C792" s="258" t="s">
        <v>3992</v>
      </c>
      <c r="D792" s="258" t="s">
        <v>3993</v>
      </c>
      <c r="E792" s="258" t="s">
        <v>3994</v>
      </c>
      <c r="F792" s="258" t="s">
        <v>3995</v>
      </c>
      <c r="G792" s="258" t="s">
        <v>3996</v>
      </c>
    </row>
    <row r="793" spans="1:7" s="266" customFormat="1" ht="16" x14ac:dyDescent="0.2">
      <c r="A793" s="258" t="s">
        <v>3134</v>
      </c>
      <c r="B793" s="258" t="s">
        <v>3997</v>
      </c>
      <c r="C793" s="258" t="s">
        <v>3998</v>
      </c>
      <c r="D793" s="258" t="s">
        <v>3999</v>
      </c>
      <c r="E793" s="258" t="s">
        <v>4000</v>
      </c>
      <c r="F793" s="258" t="s">
        <v>4000</v>
      </c>
      <c r="G793" s="258" t="s">
        <v>3998</v>
      </c>
    </row>
    <row r="794" spans="1:7" s="266" customFormat="1" ht="16" x14ac:dyDescent="0.2">
      <c r="A794" s="258" t="s">
        <v>3135</v>
      </c>
      <c r="B794" s="258" t="s">
        <v>4001</v>
      </c>
      <c r="C794" s="258" t="s">
        <v>4002</v>
      </c>
      <c r="D794" s="258" t="s">
        <v>4003</v>
      </c>
      <c r="E794" s="258" t="s">
        <v>4004</v>
      </c>
      <c r="F794" s="258" t="s">
        <v>4005</v>
      </c>
      <c r="G794" s="258" t="s">
        <v>4006</v>
      </c>
    </row>
    <row r="795" spans="1:7" s="266" customFormat="1" ht="16" x14ac:dyDescent="0.2">
      <c r="A795" s="258" t="s">
        <v>3136</v>
      </c>
      <c r="B795" s="258" t="s">
        <v>4007</v>
      </c>
      <c r="C795" s="258" t="s">
        <v>4008</v>
      </c>
      <c r="D795" s="258" t="s">
        <v>4009</v>
      </c>
      <c r="E795" s="258" t="s">
        <v>4010</v>
      </c>
      <c r="F795" s="258" t="s">
        <v>4011</v>
      </c>
      <c r="G795" s="258" t="s">
        <v>4012</v>
      </c>
    </row>
    <row r="796" spans="1:7" s="266" customFormat="1" ht="16" x14ac:dyDescent="0.2">
      <c r="A796" s="258" t="s">
        <v>3137</v>
      </c>
      <c r="B796" s="258" t="s">
        <v>4013</v>
      </c>
      <c r="C796" s="258" t="s">
        <v>4014</v>
      </c>
      <c r="D796" s="258" t="s">
        <v>4015</v>
      </c>
      <c r="E796" s="258" t="s">
        <v>3906</v>
      </c>
      <c r="F796" s="258" t="s">
        <v>4016</v>
      </c>
      <c r="G796" s="258" t="s">
        <v>4017</v>
      </c>
    </row>
    <row r="797" spans="1:7" s="266" customFormat="1" ht="16" x14ac:dyDescent="0.2">
      <c r="A797" s="258" t="s">
        <v>3138</v>
      </c>
      <c r="B797" s="258" t="s">
        <v>4018</v>
      </c>
      <c r="C797" s="258" t="s">
        <v>4019</v>
      </c>
      <c r="D797" s="258" t="s">
        <v>4020</v>
      </c>
      <c r="E797" s="258" t="s">
        <v>4021</v>
      </c>
      <c r="F797" s="258" t="s">
        <v>4022</v>
      </c>
      <c r="G797" s="258" t="s">
        <v>4023</v>
      </c>
    </row>
    <row r="798" spans="1:7" s="266" customFormat="1" ht="16" x14ac:dyDescent="0.2">
      <c r="A798" s="258" t="s">
        <v>3139</v>
      </c>
      <c r="B798" s="258" t="s">
        <v>4024</v>
      </c>
      <c r="C798" s="258" t="s">
        <v>4025</v>
      </c>
      <c r="D798" s="258" t="s">
        <v>4026</v>
      </c>
      <c r="E798" s="258" t="s">
        <v>4027</v>
      </c>
      <c r="F798" s="258" t="s">
        <v>4028</v>
      </c>
      <c r="G798" s="258" t="s">
        <v>4029</v>
      </c>
    </row>
    <row r="799" spans="1:7" s="266" customFormat="1" ht="16" x14ac:dyDescent="0.2">
      <c r="A799" s="258" t="s">
        <v>3140</v>
      </c>
      <c r="B799" s="258" t="s">
        <v>4030</v>
      </c>
      <c r="C799" s="258" t="s">
        <v>4031</v>
      </c>
      <c r="D799" s="258" t="s">
        <v>4032</v>
      </c>
      <c r="E799" s="258" t="s">
        <v>4033</v>
      </c>
      <c r="F799" s="258" t="s">
        <v>4034</v>
      </c>
      <c r="G799" s="258" t="s">
        <v>4035</v>
      </c>
    </row>
    <row r="800" spans="1:7" s="266" customFormat="1" ht="16" x14ac:dyDescent="0.2">
      <c r="A800" s="258" t="s">
        <v>3141</v>
      </c>
      <c r="B800" s="258" t="s">
        <v>4036</v>
      </c>
      <c r="C800" s="258" t="s">
        <v>4037</v>
      </c>
      <c r="D800" s="258" t="s">
        <v>4038</v>
      </c>
      <c r="E800" s="258" t="s">
        <v>4039</v>
      </c>
      <c r="F800" s="258" t="s">
        <v>4040</v>
      </c>
      <c r="G800" s="258" t="s">
        <v>4041</v>
      </c>
    </row>
    <row r="801" spans="1:7" s="266" customFormat="1" ht="16" x14ac:dyDescent="0.2">
      <c r="A801" s="258" t="s">
        <v>3142</v>
      </c>
      <c r="B801" s="258" t="s">
        <v>4042</v>
      </c>
      <c r="C801" s="258" t="s">
        <v>4043</v>
      </c>
      <c r="D801" s="258" t="s">
        <v>4044</v>
      </c>
      <c r="E801" s="258" t="s">
        <v>4045</v>
      </c>
      <c r="F801" s="258" t="s">
        <v>4046</v>
      </c>
      <c r="G801" s="258" t="s">
        <v>4047</v>
      </c>
    </row>
    <row r="802" spans="1:7" s="266" customFormat="1" ht="16" x14ac:dyDescent="0.2">
      <c r="A802" s="258" t="s">
        <v>3143</v>
      </c>
      <c r="B802" s="258" t="s">
        <v>4048</v>
      </c>
      <c r="C802" s="258" t="s">
        <v>4049</v>
      </c>
      <c r="D802" s="258" t="s">
        <v>4050</v>
      </c>
      <c r="E802" s="258" t="s">
        <v>4051</v>
      </c>
      <c r="F802" s="258" t="s">
        <v>4052</v>
      </c>
      <c r="G802" s="258" t="s">
        <v>4053</v>
      </c>
    </row>
    <row r="803" spans="1:7" s="266" customFormat="1" ht="16" x14ac:dyDescent="0.2">
      <c r="A803" s="258" t="s">
        <v>3144</v>
      </c>
      <c r="B803" s="258" t="s">
        <v>3144</v>
      </c>
      <c r="C803" s="258" t="s">
        <v>3144</v>
      </c>
      <c r="D803" s="258" t="s">
        <v>4054</v>
      </c>
      <c r="E803" s="258" t="s">
        <v>4055</v>
      </c>
      <c r="F803" s="258" t="s">
        <v>4056</v>
      </c>
      <c r="G803" s="258" t="s">
        <v>4057</v>
      </c>
    </row>
    <row r="804" spans="1:7" s="266" customFormat="1" ht="16" x14ac:dyDescent="0.2">
      <c r="A804" s="258" t="s">
        <v>3145</v>
      </c>
      <c r="B804" s="258" t="s">
        <v>4058</v>
      </c>
      <c r="C804" s="258" t="s">
        <v>4059</v>
      </c>
      <c r="D804" s="258" t="s">
        <v>4060</v>
      </c>
      <c r="E804" s="258" t="s">
        <v>4061</v>
      </c>
      <c r="F804" s="258" t="s">
        <v>4062</v>
      </c>
      <c r="G804" s="258" t="s">
        <v>4063</v>
      </c>
    </row>
    <row r="805" spans="1:7" s="266" customFormat="1" ht="16" x14ac:dyDescent="0.2">
      <c r="A805" s="258" t="s">
        <v>3146</v>
      </c>
      <c r="B805" s="258" t="s">
        <v>3146</v>
      </c>
      <c r="C805" s="258" t="s">
        <v>4064</v>
      </c>
      <c r="D805" s="258" t="s">
        <v>4065</v>
      </c>
      <c r="E805" s="258" t="s">
        <v>4066</v>
      </c>
      <c r="F805" s="258" t="s">
        <v>4067</v>
      </c>
      <c r="G805" s="258" t="s">
        <v>4068</v>
      </c>
    </row>
    <row r="806" spans="1:7" s="266" customFormat="1" ht="16" x14ac:dyDescent="0.2">
      <c r="A806" s="258" t="s">
        <v>3147</v>
      </c>
      <c r="B806" s="258" t="s">
        <v>4069</v>
      </c>
      <c r="C806" s="258" t="s">
        <v>4070</v>
      </c>
      <c r="D806" s="258" t="s">
        <v>4071</v>
      </c>
      <c r="E806" s="258" t="s">
        <v>4072</v>
      </c>
      <c r="F806" s="258" t="s">
        <v>4073</v>
      </c>
      <c r="G806" s="258" t="s">
        <v>4074</v>
      </c>
    </row>
    <row r="807" spans="1:7" s="266" customFormat="1" ht="16" x14ac:dyDescent="0.2">
      <c r="A807" s="258" t="s">
        <v>3148</v>
      </c>
      <c r="B807" s="258" t="s">
        <v>4075</v>
      </c>
      <c r="C807" s="258" t="s">
        <v>4076</v>
      </c>
      <c r="D807" s="258" t="s">
        <v>4077</v>
      </c>
      <c r="E807" s="258" t="s">
        <v>4078</v>
      </c>
      <c r="F807" s="258" t="s">
        <v>4079</v>
      </c>
      <c r="G807" s="258" t="s">
        <v>4080</v>
      </c>
    </row>
    <row r="808" spans="1:7" s="266" customFormat="1" ht="16" x14ac:dyDescent="0.2">
      <c r="A808" s="258" t="s">
        <v>3149</v>
      </c>
      <c r="B808" s="258" t="s">
        <v>4081</v>
      </c>
      <c r="C808" s="258" t="s">
        <v>4082</v>
      </c>
      <c r="D808" s="258" t="s">
        <v>4083</v>
      </c>
      <c r="E808" s="258" t="s">
        <v>4084</v>
      </c>
      <c r="F808" s="258" t="s">
        <v>4084</v>
      </c>
      <c r="G808" s="258" t="s">
        <v>4085</v>
      </c>
    </row>
    <row r="809" spans="1:7" ht="16" x14ac:dyDescent="0.2">
      <c r="A809" s="258" t="s">
        <v>3151</v>
      </c>
      <c r="B809" s="258" t="s">
        <v>4086</v>
      </c>
      <c r="C809" s="258" t="s">
        <v>4087</v>
      </c>
      <c r="D809" s="258" t="s">
        <v>4088</v>
      </c>
      <c r="E809" s="258" t="s">
        <v>4089</v>
      </c>
      <c r="F809" s="258" t="s">
        <v>4089</v>
      </c>
      <c r="G809" s="258" t="s">
        <v>4090</v>
      </c>
    </row>
    <row r="810" spans="1:7" ht="16" x14ac:dyDescent="0.2">
      <c r="A810" s="258" t="s">
        <v>3152</v>
      </c>
      <c r="B810" s="258" t="s">
        <v>4091</v>
      </c>
      <c r="C810" s="258" t="s">
        <v>3464</v>
      </c>
      <c r="D810" s="258" t="s">
        <v>4092</v>
      </c>
      <c r="E810" s="258" t="s">
        <v>4093</v>
      </c>
      <c r="F810" s="258" t="s">
        <v>4094</v>
      </c>
      <c r="G810" s="258" t="s">
        <v>4095</v>
      </c>
    </row>
    <row r="811" spans="1:7" ht="16" x14ac:dyDescent="0.2">
      <c r="A811" s="258" t="s">
        <v>3153</v>
      </c>
      <c r="B811" s="258" t="s">
        <v>4096</v>
      </c>
      <c r="C811" s="258" t="s">
        <v>4097</v>
      </c>
      <c r="D811" s="258" t="s">
        <v>4098</v>
      </c>
      <c r="E811" s="258" t="s">
        <v>4099</v>
      </c>
      <c r="F811" s="258" t="s">
        <v>4100</v>
      </c>
      <c r="G811" s="258" t="s">
        <v>4101</v>
      </c>
    </row>
    <row r="812" spans="1:7" ht="16" x14ac:dyDescent="0.2">
      <c r="A812" s="258" t="s">
        <v>3154</v>
      </c>
      <c r="B812" s="258" t="s">
        <v>4102</v>
      </c>
      <c r="C812" s="258" t="s">
        <v>4103</v>
      </c>
      <c r="D812" s="258" t="s">
        <v>4104</v>
      </c>
      <c r="E812" s="258" t="s">
        <v>4105</v>
      </c>
      <c r="F812" s="258" t="s">
        <v>4106</v>
      </c>
      <c r="G812" s="258" t="s">
        <v>4103</v>
      </c>
    </row>
    <row r="813" spans="1:7" ht="16" x14ac:dyDescent="0.2">
      <c r="A813" s="258" t="s">
        <v>3155</v>
      </c>
      <c r="B813" s="258" t="s">
        <v>4107</v>
      </c>
      <c r="C813" s="258" t="s">
        <v>4108</v>
      </c>
      <c r="D813" s="258" t="s">
        <v>4109</v>
      </c>
      <c r="E813" s="258" t="s">
        <v>4110</v>
      </c>
      <c r="F813" s="258" t="s">
        <v>4111</v>
      </c>
      <c r="G813" s="258" t="s">
        <v>4108</v>
      </c>
    </row>
    <row r="814" spans="1:7" ht="16" x14ac:dyDescent="0.2">
      <c r="A814" s="258" t="s">
        <v>3156</v>
      </c>
      <c r="B814" s="258" t="s">
        <v>4112</v>
      </c>
      <c r="C814" s="258" t="s">
        <v>4113</v>
      </c>
      <c r="D814" s="258" t="s">
        <v>4114</v>
      </c>
      <c r="E814" s="258" t="s">
        <v>4115</v>
      </c>
      <c r="F814" s="258" t="s">
        <v>4116</v>
      </c>
      <c r="G814" s="258" t="s">
        <v>4113</v>
      </c>
    </row>
    <row r="815" spans="1:7" ht="16" x14ac:dyDescent="0.2">
      <c r="A815" s="258" t="s">
        <v>3157</v>
      </c>
      <c r="B815" s="258" t="s">
        <v>4117</v>
      </c>
      <c r="C815" s="258" t="s">
        <v>4118</v>
      </c>
      <c r="D815" s="258" t="s">
        <v>4119</v>
      </c>
      <c r="E815" s="258" t="s">
        <v>4120</v>
      </c>
      <c r="F815" s="258" t="s">
        <v>4121</v>
      </c>
      <c r="G815" s="258" t="s">
        <v>4122</v>
      </c>
    </row>
    <row r="816" spans="1:7" ht="16" x14ac:dyDescent="0.2">
      <c r="A816" s="258" t="s">
        <v>3158</v>
      </c>
      <c r="B816" s="258" t="s">
        <v>4123</v>
      </c>
      <c r="C816" s="258" t="s">
        <v>4124</v>
      </c>
      <c r="D816" s="258" t="s">
        <v>4125</v>
      </c>
      <c r="E816" s="258" t="s">
        <v>4126</v>
      </c>
      <c r="F816" s="258" t="s">
        <v>4126</v>
      </c>
      <c r="G816" s="258" t="s">
        <v>4127</v>
      </c>
    </row>
    <row r="817" spans="1:7" ht="16" x14ac:dyDescent="0.2">
      <c r="A817" s="258" t="s">
        <v>3159</v>
      </c>
      <c r="B817" s="258" t="s">
        <v>4128</v>
      </c>
      <c r="C817" s="258" t="s">
        <v>4129</v>
      </c>
      <c r="D817" s="258" t="s">
        <v>3159</v>
      </c>
      <c r="E817" s="258" t="s">
        <v>4130</v>
      </c>
      <c r="F817" s="258" t="s">
        <v>4131</v>
      </c>
      <c r="G817" s="258" t="s">
        <v>4132</v>
      </c>
    </row>
    <row r="818" spans="1:7" ht="16" x14ac:dyDescent="0.2">
      <c r="A818" s="258" t="s">
        <v>3160</v>
      </c>
      <c r="B818" s="258" t="s">
        <v>4133</v>
      </c>
      <c r="C818" s="258" t="s">
        <v>4134</v>
      </c>
      <c r="D818" s="258" t="s">
        <v>4133</v>
      </c>
      <c r="E818" s="258" t="s">
        <v>4135</v>
      </c>
      <c r="F818" s="258" t="s">
        <v>4136</v>
      </c>
      <c r="G818" s="258" t="s">
        <v>4134</v>
      </c>
    </row>
    <row r="819" spans="1:7" ht="16" x14ac:dyDescent="0.2">
      <c r="A819" s="258" t="s">
        <v>3161</v>
      </c>
      <c r="B819" s="258" t="s">
        <v>4137</v>
      </c>
      <c r="C819" s="258" t="s">
        <v>4138</v>
      </c>
      <c r="D819" s="258" t="s">
        <v>4139</v>
      </c>
      <c r="E819" s="258" t="s">
        <v>4140</v>
      </c>
      <c r="F819" s="258" t="s">
        <v>4141</v>
      </c>
      <c r="G819" s="258" t="s">
        <v>4138</v>
      </c>
    </row>
    <row r="820" spans="1:7" ht="16" x14ac:dyDescent="0.2">
      <c r="A820" s="258" t="s">
        <v>3162</v>
      </c>
      <c r="B820" s="258" t="s">
        <v>4142</v>
      </c>
      <c r="C820" s="258" t="s">
        <v>4143</v>
      </c>
      <c r="D820" s="258" t="s">
        <v>4144</v>
      </c>
      <c r="E820" s="258" t="s">
        <v>4145</v>
      </c>
      <c r="F820" s="258" t="s">
        <v>4146</v>
      </c>
      <c r="G820" s="258" t="s">
        <v>4147</v>
      </c>
    </row>
    <row r="821" spans="1:7" ht="16" x14ac:dyDescent="0.2">
      <c r="A821" s="258" t="s">
        <v>3163</v>
      </c>
      <c r="B821" s="258" t="s">
        <v>4148</v>
      </c>
      <c r="C821" s="258" t="s">
        <v>4149</v>
      </c>
      <c r="D821" s="258" t="s">
        <v>4150</v>
      </c>
      <c r="E821" s="258" t="s">
        <v>4151</v>
      </c>
      <c r="F821" s="258" t="s">
        <v>4152</v>
      </c>
      <c r="G821" s="258" t="s">
        <v>4153</v>
      </c>
    </row>
    <row r="822" spans="1:7" ht="16" x14ac:dyDescent="0.2">
      <c r="A822" s="258" t="s">
        <v>3164</v>
      </c>
      <c r="B822" s="258" t="s">
        <v>4154</v>
      </c>
      <c r="C822" s="258" t="s">
        <v>4155</v>
      </c>
      <c r="D822" s="258" t="s">
        <v>4156</v>
      </c>
      <c r="E822" s="258" t="s">
        <v>4157</v>
      </c>
      <c r="F822" s="258" t="s">
        <v>4158</v>
      </c>
      <c r="G822" s="258" t="s">
        <v>4159</v>
      </c>
    </row>
    <row r="823" spans="1:7" ht="16" x14ac:dyDescent="0.2">
      <c r="A823" s="258" t="s">
        <v>3165</v>
      </c>
      <c r="B823" s="258" t="s">
        <v>3165</v>
      </c>
      <c r="C823" s="258" t="s">
        <v>3165</v>
      </c>
      <c r="D823" s="258" t="s">
        <v>3165</v>
      </c>
      <c r="E823" s="258" t="s">
        <v>4160</v>
      </c>
      <c r="F823" s="258" t="s">
        <v>4161</v>
      </c>
      <c r="G823" s="258" t="s">
        <v>3165</v>
      </c>
    </row>
    <row r="824" spans="1:7" ht="16" x14ac:dyDescent="0.2">
      <c r="A824" s="258" t="s">
        <v>3166</v>
      </c>
      <c r="B824" s="258" t="s">
        <v>3166</v>
      </c>
      <c r="C824" s="258" t="s">
        <v>3166</v>
      </c>
      <c r="D824" s="258" t="s">
        <v>4162</v>
      </c>
      <c r="E824" s="258" t="s">
        <v>4163</v>
      </c>
      <c r="F824" s="258" t="s">
        <v>4164</v>
      </c>
      <c r="G824" s="258" t="s">
        <v>3166</v>
      </c>
    </row>
    <row r="825" spans="1:7" ht="16" x14ac:dyDescent="0.2">
      <c r="A825" s="258" t="s">
        <v>3167</v>
      </c>
      <c r="B825" s="258" t="s">
        <v>4165</v>
      </c>
      <c r="C825" s="258" t="s">
        <v>4166</v>
      </c>
      <c r="D825" s="258" t="s">
        <v>4167</v>
      </c>
      <c r="E825" s="258" t="s">
        <v>4168</v>
      </c>
      <c r="F825" s="258" t="s">
        <v>4169</v>
      </c>
      <c r="G825" s="258" t="s">
        <v>4165</v>
      </c>
    </row>
    <row r="826" spans="1:7" ht="16" x14ac:dyDescent="0.2">
      <c r="A826" s="258" t="s">
        <v>3168</v>
      </c>
      <c r="B826" s="258" t="s">
        <v>4170</v>
      </c>
      <c r="C826" s="258" t="s">
        <v>4171</v>
      </c>
      <c r="D826" s="258" t="s">
        <v>4172</v>
      </c>
      <c r="E826" s="258" t="s">
        <v>4173</v>
      </c>
      <c r="F826" s="258" t="s">
        <v>4174</v>
      </c>
      <c r="G826" s="258" t="s">
        <v>4171</v>
      </c>
    </row>
    <row r="827" spans="1:7" ht="16" x14ac:dyDescent="0.2">
      <c r="A827" s="258" t="s">
        <v>3169</v>
      </c>
      <c r="B827" s="258" t="s">
        <v>4175</v>
      </c>
      <c r="C827" s="258" t="s">
        <v>4176</v>
      </c>
      <c r="D827" s="258" t="s">
        <v>3169</v>
      </c>
      <c r="E827" s="258" t="s">
        <v>4177</v>
      </c>
      <c r="F827" s="258" t="s">
        <v>4178</v>
      </c>
      <c r="G827" s="258" t="s">
        <v>4179</v>
      </c>
    </row>
    <row r="828" spans="1:7" ht="16" x14ac:dyDescent="0.2">
      <c r="A828" s="258" t="s">
        <v>3170</v>
      </c>
      <c r="B828" s="258" t="s">
        <v>4180</v>
      </c>
      <c r="C828" s="258" t="s">
        <v>4181</v>
      </c>
      <c r="D828" s="258" t="s">
        <v>4182</v>
      </c>
      <c r="E828" s="258" t="s">
        <v>4183</v>
      </c>
      <c r="F828" s="258" t="s">
        <v>4183</v>
      </c>
      <c r="G828" s="258" t="s">
        <v>4184</v>
      </c>
    </row>
    <row r="829" spans="1:7" ht="16" x14ac:dyDescent="0.2">
      <c r="A829" s="258" t="s">
        <v>3171</v>
      </c>
      <c r="B829" s="258" t="s">
        <v>4185</v>
      </c>
      <c r="C829" s="258" t="s">
        <v>4186</v>
      </c>
      <c r="D829" s="258" t="s">
        <v>4187</v>
      </c>
      <c r="E829" s="258" t="s">
        <v>4188</v>
      </c>
      <c r="F829" s="258" t="s">
        <v>4189</v>
      </c>
      <c r="G829" s="258" t="s">
        <v>4190</v>
      </c>
    </row>
    <row r="830" spans="1:7" ht="16" x14ac:dyDescent="0.2">
      <c r="A830" s="258" t="s">
        <v>3172</v>
      </c>
      <c r="B830" s="258" t="s">
        <v>4191</v>
      </c>
      <c r="C830" s="258" t="s">
        <v>4192</v>
      </c>
      <c r="D830" s="258" t="s">
        <v>4193</v>
      </c>
      <c r="E830" s="258" t="s">
        <v>4194</v>
      </c>
      <c r="F830" s="258" t="s">
        <v>4195</v>
      </c>
      <c r="G830" s="258" t="s">
        <v>4196</v>
      </c>
    </row>
    <row r="831" spans="1:7" ht="16" x14ac:dyDescent="0.2">
      <c r="A831" s="258" t="s">
        <v>3173</v>
      </c>
      <c r="B831" s="258" t="s">
        <v>4197</v>
      </c>
      <c r="C831" s="258" t="s">
        <v>4198</v>
      </c>
      <c r="D831" s="258" t="s">
        <v>4199</v>
      </c>
      <c r="E831" s="258" t="s">
        <v>4200</v>
      </c>
      <c r="F831" s="258" t="s">
        <v>4201</v>
      </c>
      <c r="G831" s="258" t="s">
        <v>4202</v>
      </c>
    </row>
    <row r="832" spans="1:7" ht="16" x14ac:dyDescent="0.2">
      <c r="A832" s="258" t="s">
        <v>3174</v>
      </c>
      <c r="B832" s="258" t="s">
        <v>4203</v>
      </c>
      <c r="C832" s="258" t="s">
        <v>4204</v>
      </c>
      <c r="D832" s="258" t="s">
        <v>4205</v>
      </c>
      <c r="E832" s="258" t="s">
        <v>4206</v>
      </c>
      <c r="F832" s="258" t="s">
        <v>4207</v>
      </c>
      <c r="G832" s="258" t="s">
        <v>4208</v>
      </c>
    </row>
    <row r="833" spans="1:7" ht="16" x14ac:dyDescent="0.2">
      <c r="A833" s="258" t="s">
        <v>3175</v>
      </c>
      <c r="B833" s="258" t="s">
        <v>4209</v>
      </c>
      <c r="C833" s="258" t="s">
        <v>4210</v>
      </c>
      <c r="D833" s="258" t="s">
        <v>4211</v>
      </c>
      <c r="E833" s="258" t="s">
        <v>4212</v>
      </c>
      <c r="F833" s="258" t="s">
        <v>4213</v>
      </c>
      <c r="G833" s="258" t="s">
        <v>4214</v>
      </c>
    </row>
    <row r="834" spans="1:7" ht="16" x14ac:dyDescent="0.2">
      <c r="A834" s="258" t="s">
        <v>3176</v>
      </c>
      <c r="B834" s="258" t="s">
        <v>4215</v>
      </c>
      <c r="C834" s="258" t="s">
        <v>4216</v>
      </c>
      <c r="D834" s="258" t="s">
        <v>4217</v>
      </c>
      <c r="E834" s="258" t="s">
        <v>4218</v>
      </c>
      <c r="F834" s="258" t="s">
        <v>4219</v>
      </c>
      <c r="G834" s="258" t="s">
        <v>4220</v>
      </c>
    </row>
    <row r="835" spans="1:7" ht="16" x14ac:dyDescent="0.2">
      <c r="A835" s="258" t="s">
        <v>3177</v>
      </c>
      <c r="B835" s="258" t="s">
        <v>4221</v>
      </c>
      <c r="C835" s="258" t="s">
        <v>4222</v>
      </c>
      <c r="D835" s="258" t="s">
        <v>4223</v>
      </c>
      <c r="E835" s="258" t="s">
        <v>4224</v>
      </c>
      <c r="F835" s="258" t="s">
        <v>4225</v>
      </c>
      <c r="G835" s="258" t="s">
        <v>4226</v>
      </c>
    </row>
    <row r="836" spans="1:7" ht="16" x14ac:dyDescent="0.2">
      <c r="A836" s="258" t="s">
        <v>3178</v>
      </c>
      <c r="B836" s="258" t="s">
        <v>4227</v>
      </c>
      <c r="C836" s="258" t="s">
        <v>4228</v>
      </c>
      <c r="D836" s="258" t="s">
        <v>4229</v>
      </c>
      <c r="E836" s="258" t="s">
        <v>4230</v>
      </c>
      <c r="F836" s="258" t="s">
        <v>4231</v>
      </c>
      <c r="G836" s="258" t="s">
        <v>4232</v>
      </c>
    </row>
    <row r="837" spans="1:7" ht="16" x14ac:dyDescent="0.2">
      <c r="A837" s="258" t="s">
        <v>3179</v>
      </c>
      <c r="B837" s="258" t="s">
        <v>4233</v>
      </c>
      <c r="C837" s="258" t="s">
        <v>4234</v>
      </c>
      <c r="D837" s="258" t="s">
        <v>4235</v>
      </c>
      <c r="E837" s="258" t="s">
        <v>4236</v>
      </c>
      <c r="F837" s="258" t="s">
        <v>4237</v>
      </c>
      <c r="G837" s="258" t="s">
        <v>4238</v>
      </c>
    </row>
    <row r="838" spans="1:7" ht="16" x14ac:dyDescent="0.2">
      <c r="A838" s="258" t="s">
        <v>3180</v>
      </c>
      <c r="B838" s="258" t="s">
        <v>4239</v>
      </c>
      <c r="C838" s="258" t="s">
        <v>3180</v>
      </c>
      <c r="D838" s="258" t="s">
        <v>4240</v>
      </c>
      <c r="E838" s="258" t="s">
        <v>4241</v>
      </c>
      <c r="F838" s="258" t="s">
        <v>4242</v>
      </c>
      <c r="G838" s="258" t="s">
        <v>3180</v>
      </c>
    </row>
    <row r="839" spans="1:7" ht="16" x14ac:dyDescent="0.2">
      <c r="A839" s="258" t="s">
        <v>3181</v>
      </c>
      <c r="B839" s="258" t="s">
        <v>4243</v>
      </c>
      <c r="C839" s="258" t="s">
        <v>4244</v>
      </c>
      <c r="D839" s="258" t="s">
        <v>4245</v>
      </c>
      <c r="E839" s="258" t="s">
        <v>4246</v>
      </c>
      <c r="F839" s="258" t="s">
        <v>4247</v>
      </c>
      <c r="G839" s="258" t="s">
        <v>4248</v>
      </c>
    </row>
    <row r="840" spans="1:7" ht="16" x14ac:dyDescent="0.2">
      <c r="A840" s="258" t="s">
        <v>3182</v>
      </c>
      <c r="B840" s="258" t="s">
        <v>3182</v>
      </c>
      <c r="C840" s="258" t="s">
        <v>3182</v>
      </c>
      <c r="D840" s="258" t="s">
        <v>4249</v>
      </c>
      <c r="E840" s="258" t="s">
        <v>4250</v>
      </c>
      <c r="F840" s="258" t="s">
        <v>4251</v>
      </c>
      <c r="G840" s="258" t="s">
        <v>4252</v>
      </c>
    </row>
    <row r="841" spans="1:7" s="266" customFormat="1" ht="16" x14ac:dyDescent="0.2">
      <c r="A841" s="258" t="s">
        <v>3184</v>
      </c>
      <c r="B841" s="258" t="s">
        <v>4253</v>
      </c>
      <c r="C841" s="258" t="s">
        <v>4254</v>
      </c>
      <c r="D841" s="258" t="s">
        <v>4255</v>
      </c>
      <c r="E841" s="258" t="s">
        <v>4256</v>
      </c>
      <c r="F841" s="258" t="s">
        <v>4257</v>
      </c>
      <c r="G841" s="258" t="s">
        <v>4258</v>
      </c>
    </row>
    <row r="842" spans="1:7" ht="16" x14ac:dyDescent="0.2">
      <c r="A842" s="253" t="s">
        <v>3185</v>
      </c>
      <c r="B842" s="253" t="s">
        <v>4449</v>
      </c>
      <c r="C842" s="253" t="s">
        <v>4870</v>
      </c>
      <c r="D842" s="253" t="s">
        <v>4452</v>
      </c>
      <c r="E842" s="253" t="s">
        <v>4455</v>
      </c>
      <c r="F842" s="253" t="s">
        <v>4458</v>
      </c>
      <c r="G842" s="253" t="s">
        <v>4460</v>
      </c>
    </row>
    <row r="843" spans="1:7" ht="16" x14ac:dyDescent="0.2">
      <c r="A843" s="253" t="s">
        <v>3186</v>
      </c>
      <c r="B843" s="253" t="s">
        <v>4450</v>
      </c>
      <c r="C843" s="253" t="s">
        <v>4871</v>
      </c>
      <c r="D843" s="253" t="s">
        <v>4453</v>
      </c>
      <c r="E843" s="253" t="s">
        <v>4456</v>
      </c>
      <c r="F843" s="253" t="s">
        <v>490</v>
      </c>
      <c r="G843" s="253" t="s">
        <v>4461</v>
      </c>
    </row>
    <row r="844" spans="1:7" ht="16" x14ac:dyDescent="0.2">
      <c r="A844" s="253" t="s">
        <v>3187</v>
      </c>
      <c r="B844" s="253" t="s">
        <v>4451</v>
      </c>
      <c r="C844" s="253" t="s">
        <v>4872</v>
      </c>
      <c r="D844" s="253" t="s">
        <v>4454</v>
      </c>
      <c r="E844" s="253" t="s">
        <v>4457</v>
      </c>
      <c r="F844" s="253" t="s">
        <v>4459</v>
      </c>
      <c r="G844" s="253" t="s">
        <v>4462</v>
      </c>
    </row>
    <row r="845" spans="1:7" ht="16" x14ac:dyDescent="0.2">
      <c r="A845" s="251" t="s">
        <v>3193</v>
      </c>
      <c r="B845" s="251"/>
      <c r="C845" s="251"/>
      <c r="D845" s="251"/>
      <c r="E845" s="251"/>
      <c r="F845" s="251"/>
      <c r="G845" s="251"/>
    </row>
    <row r="846" spans="1:7" ht="16" x14ac:dyDescent="0.2">
      <c r="A846" s="251" t="s">
        <v>3194</v>
      </c>
      <c r="B846" s="251"/>
      <c r="C846" s="251"/>
      <c r="D846" s="251"/>
      <c r="E846" s="251"/>
      <c r="F846" s="251"/>
      <c r="G846" s="251"/>
    </row>
    <row r="847" spans="1:7" ht="16" x14ac:dyDescent="0.2">
      <c r="A847" s="251" t="s">
        <v>3195</v>
      </c>
      <c r="B847" s="251"/>
      <c r="C847" s="251"/>
      <c r="D847" s="251"/>
      <c r="E847" s="251"/>
      <c r="F847" s="251"/>
      <c r="G847" s="251"/>
    </row>
    <row r="848" spans="1:7" ht="16" x14ac:dyDescent="0.2">
      <c r="A848" s="251" t="s">
        <v>3196</v>
      </c>
      <c r="B848" s="251"/>
      <c r="C848" s="251"/>
      <c r="D848" s="251"/>
      <c r="E848" s="251"/>
      <c r="F848" s="251"/>
      <c r="G848" s="251"/>
    </row>
    <row r="849" spans="1:7" ht="32" x14ac:dyDescent="0.2">
      <c r="A849" s="253" t="s">
        <v>3216</v>
      </c>
      <c r="B849" s="253" t="s">
        <v>4507</v>
      </c>
      <c r="C849" s="253" t="s">
        <v>4508</v>
      </c>
      <c r="D849" s="253" t="s">
        <v>4509</v>
      </c>
      <c r="E849" s="253" t="s">
        <v>4512</v>
      </c>
      <c r="F849" s="253" t="s">
        <v>4513</v>
      </c>
      <c r="G849" s="253" t="s">
        <v>4514</v>
      </c>
    </row>
    <row r="850" spans="1:7" ht="16" x14ac:dyDescent="0.2">
      <c r="A850" s="253" t="s">
        <v>0</v>
      </c>
      <c r="B850" s="253" t="s">
        <v>4505</v>
      </c>
      <c r="C850" s="253" t="s">
        <v>349</v>
      </c>
      <c r="D850" s="253" t="s">
        <v>4510</v>
      </c>
      <c r="E850" s="253" t="s">
        <v>350</v>
      </c>
      <c r="F850" s="253" t="s">
        <v>351</v>
      </c>
      <c r="G850" s="253" t="s">
        <v>4515</v>
      </c>
    </row>
    <row r="851" spans="1:7" ht="16" x14ac:dyDescent="0.2">
      <c r="A851" s="253" t="s">
        <v>1</v>
      </c>
      <c r="B851" s="253" t="s">
        <v>4506</v>
      </c>
      <c r="C851" s="253" t="s">
        <v>1</v>
      </c>
      <c r="D851" s="253" t="s">
        <v>4511</v>
      </c>
      <c r="E851" s="253" t="s">
        <v>352</v>
      </c>
      <c r="F851" s="253" t="s">
        <v>353</v>
      </c>
      <c r="G851" s="253" t="s">
        <v>4516</v>
      </c>
    </row>
    <row r="852" spans="1:7" ht="16" x14ac:dyDescent="0.2">
      <c r="A852" s="253" t="s">
        <v>3197</v>
      </c>
      <c r="B852" s="253" t="s">
        <v>4315</v>
      </c>
      <c r="C852" s="253" t="s">
        <v>4316</v>
      </c>
      <c r="D852" s="253" t="s">
        <v>4317</v>
      </c>
      <c r="E852" s="253" t="s">
        <v>4318</v>
      </c>
      <c r="F852" s="253" t="s">
        <v>4319</v>
      </c>
      <c r="G852" s="253" t="s">
        <v>4320</v>
      </c>
    </row>
    <row r="853" spans="1:7" ht="32" x14ac:dyDescent="0.2">
      <c r="A853" s="253" t="s">
        <v>3198</v>
      </c>
      <c r="B853" s="253" t="s">
        <v>4321</v>
      </c>
      <c r="C853" s="253" t="s">
        <v>4322</v>
      </c>
      <c r="D853" s="253" t="s">
        <v>4323</v>
      </c>
      <c r="E853" s="253" t="s">
        <v>4324</v>
      </c>
      <c r="F853" s="253" t="s">
        <v>4325</v>
      </c>
      <c r="G853" s="253" t="s">
        <v>4326</v>
      </c>
    </row>
    <row r="854" spans="1:7" ht="16" x14ac:dyDescent="0.2">
      <c r="A854" s="253" t="s">
        <v>3023</v>
      </c>
      <c r="B854" s="253" t="s">
        <v>4858</v>
      </c>
      <c r="C854" s="253" t="s">
        <v>4859</v>
      </c>
      <c r="D854" s="253" t="s">
        <v>4860</v>
      </c>
      <c r="E854" s="253" t="s">
        <v>4861</v>
      </c>
      <c r="F854" s="253" t="s">
        <v>4862</v>
      </c>
      <c r="G854" s="253" t="s">
        <v>4863</v>
      </c>
    </row>
    <row r="855" spans="1:7" ht="16" x14ac:dyDescent="0.2">
      <c r="A855" s="253" t="s">
        <v>3200</v>
      </c>
      <c r="B855" s="253" t="s">
        <v>4864</v>
      </c>
      <c r="C855" s="253" t="s">
        <v>4865</v>
      </c>
      <c r="D855" s="253" t="s">
        <v>4866</v>
      </c>
      <c r="E855" s="253" t="s">
        <v>2540</v>
      </c>
      <c r="F855" s="253" t="s">
        <v>4867</v>
      </c>
      <c r="G855" s="253" t="s">
        <v>4868</v>
      </c>
    </row>
    <row r="856" spans="1:7" ht="32" x14ac:dyDescent="0.2">
      <c r="A856" s="253" t="s">
        <v>3201</v>
      </c>
      <c r="B856" s="253" t="s">
        <v>4643</v>
      </c>
      <c r="C856" s="253" t="s">
        <v>4644</v>
      </c>
      <c r="D856" s="253" t="s">
        <v>4645</v>
      </c>
      <c r="E856" s="253" t="s">
        <v>4646</v>
      </c>
      <c r="F856" s="253" t="s">
        <v>4647</v>
      </c>
      <c r="G856" s="253" t="s">
        <v>4648</v>
      </c>
    </row>
    <row r="857" spans="1:7" ht="48" x14ac:dyDescent="0.2">
      <c r="A857" s="253" t="s">
        <v>3290</v>
      </c>
      <c r="B857" s="253" t="s">
        <v>4649</v>
      </c>
      <c r="C857" s="253" t="s">
        <v>4650</v>
      </c>
      <c r="D857" s="253" t="s">
        <v>4651</v>
      </c>
      <c r="E857" s="253" t="s">
        <v>4652</v>
      </c>
      <c r="F857" s="253" t="s">
        <v>4653</v>
      </c>
      <c r="G857" s="253" t="s">
        <v>4654</v>
      </c>
    </row>
    <row r="858" spans="1:7" ht="16" x14ac:dyDescent="0.2">
      <c r="A858" s="283" t="s">
        <v>4534</v>
      </c>
      <c r="B858" s="283" t="s">
        <v>4534</v>
      </c>
      <c r="C858" s="283" t="s">
        <v>4534</v>
      </c>
      <c r="D858" s="283" t="s">
        <v>4534</v>
      </c>
      <c r="E858" s="284" t="s">
        <v>4534</v>
      </c>
      <c r="F858" s="285" t="s">
        <v>4534</v>
      </c>
      <c r="G858" s="284" t="s">
        <v>4534</v>
      </c>
    </row>
    <row r="859" spans="1:7" ht="16" x14ac:dyDescent="0.2">
      <c r="A859" s="283" t="s">
        <v>3219</v>
      </c>
      <c r="B859" s="283" t="s">
        <v>4535</v>
      </c>
      <c r="C859" s="283" t="s">
        <v>4539</v>
      </c>
      <c r="D859" s="283" t="s">
        <v>4543</v>
      </c>
      <c r="E859" s="283" t="s">
        <v>4547</v>
      </c>
      <c r="F859" s="286" t="s">
        <v>4547</v>
      </c>
      <c r="G859" s="283" t="s">
        <v>4551</v>
      </c>
    </row>
    <row r="860" spans="1:7" ht="16" x14ac:dyDescent="0.2">
      <c r="A860" s="283" t="s">
        <v>3220</v>
      </c>
      <c r="B860" s="283" t="s">
        <v>4536</v>
      </c>
      <c r="C860" s="283" t="s">
        <v>4540</v>
      </c>
      <c r="D860" s="283" t="s">
        <v>4544</v>
      </c>
      <c r="E860" s="283" t="s">
        <v>4548</v>
      </c>
      <c r="F860" s="286" t="s">
        <v>4548</v>
      </c>
      <c r="G860" s="283" t="s">
        <v>4552</v>
      </c>
    </row>
    <row r="861" spans="1:7" ht="16" x14ac:dyDescent="0.2">
      <c r="A861" s="283" t="s">
        <v>3221</v>
      </c>
      <c r="B861" s="283" t="s">
        <v>4537</v>
      </c>
      <c r="C861" s="283" t="s">
        <v>4541</v>
      </c>
      <c r="D861" s="283" t="s">
        <v>4545</v>
      </c>
      <c r="E861" s="283" t="s">
        <v>4549</v>
      </c>
      <c r="F861" s="286" t="s">
        <v>4549</v>
      </c>
      <c r="G861" s="283" t="s">
        <v>4553</v>
      </c>
    </row>
    <row r="862" spans="1:7" ht="16" x14ac:dyDescent="0.2">
      <c r="A862" s="283" t="s">
        <v>3222</v>
      </c>
      <c r="B862" s="283" t="s">
        <v>4538</v>
      </c>
      <c r="C862" s="283" t="s">
        <v>4542</v>
      </c>
      <c r="D862" s="283" t="s">
        <v>4546</v>
      </c>
      <c r="E862" s="283" t="s">
        <v>4550</v>
      </c>
      <c r="F862" s="286" t="s">
        <v>4550</v>
      </c>
      <c r="G862" s="283" t="s">
        <v>4554</v>
      </c>
    </row>
    <row r="863" spans="1:7" ht="16" x14ac:dyDescent="0.2">
      <c r="A863" s="253" t="s">
        <v>3223</v>
      </c>
      <c r="B863" s="253" t="s">
        <v>4366</v>
      </c>
      <c r="C863" s="253" t="s">
        <v>4367</v>
      </c>
      <c r="D863" s="253" t="s">
        <v>4368</v>
      </c>
      <c r="E863" s="253" t="s">
        <v>4369</v>
      </c>
      <c r="F863" s="253" t="s">
        <v>4370</v>
      </c>
      <c r="G863" s="253" t="s">
        <v>4371</v>
      </c>
    </row>
    <row r="864" spans="1:7" ht="16" x14ac:dyDescent="0.2">
      <c r="A864" s="287" t="s">
        <v>3102</v>
      </c>
      <c r="B864" s="287" t="s">
        <v>3808</v>
      </c>
      <c r="C864" s="287" t="s">
        <v>3809</v>
      </c>
      <c r="D864" s="287" t="s">
        <v>3810</v>
      </c>
      <c r="E864" s="287" t="s">
        <v>3811</v>
      </c>
      <c r="F864" s="287" t="s">
        <v>3812</v>
      </c>
      <c r="G864" s="287" t="s">
        <v>3813</v>
      </c>
    </row>
    <row r="865" spans="1:7" ht="16" x14ac:dyDescent="0.2">
      <c r="A865" s="287" t="s">
        <v>3151</v>
      </c>
      <c r="B865" s="287" t="s">
        <v>4086</v>
      </c>
      <c r="C865" s="287" t="s">
        <v>4087</v>
      </c>
      <c r="D865" s="287" t="s">
        <v>4088</v>
      </c>
      <c r="E865" s="287" t="s">
        <v>4089</v>
      </c>
      <c r="F865" s="287" t="s">
        <v>4089</v>
      </c>
      <c r="G865" s="287" t="s">
        <v>4090</v>
      </c>
    </row>
    <row r="866" spans="1:7" ht="16" x14ac:dyDescent="0.2">
      <c r="A866" s="287" t="s">
        <v>3103</v>
      </c>
      <c r="B866" s="287" t="s">
        <v>3814</v>
      </c>
      <c r="C866" s="287" t="s">
        <v>3815</v>
      </c>
      <c r="D866" s="287" t="s">
        <v>3816</v>
      </c>
      <c r="E866" s="287" t="s">
        <v>3817</v>
      </c>
      <c r="F866" s="287" t="s">
        <v>3818</v>
      </c>
      <c r="G866" s="287" t="s">
        <v>3819</v>
      </c>
    </row>
    <row r="867" spans="1:7" ht="16" x14ac:dyDescent="0.2">
      <c r="A867" s="287" t="s">
        <v>3104</v>
      </c>
      <c r="B867" s="287" t="s">
        <v>3820</v>
      </c>
      <c r="C867" s="287" t="s">
        <v>3821</v>
      </c>
      <c r="D867" s="287" t="s">
        <v>3822</v>
      </c>
      <c r="E867" s="287" t="s">
        <v>3823</v>
      </c>
      <c r="F867" s="287" t="s">
        <v>3824</v>
      </c>
      <c r="G867" s="287" t="s">
        <v>3825</v>
      </c>
    </row>
    <row r="868" spans="1:7" ht="16" x14ac:dyDescent="0.2">
      <c r="A868" s="287" t="s">
        <v>3025</v>
      </c>
      <c r="B868" s="287" t="s">
        <v>3384</v>
      </c>
      <c r="C868" s="287" t="s">
        <v>3385</v>
      </c>
      <c r="D868" s="287" t="s">
        <v>3386</v>
      </c>
      <c r="E868" s="287" t="s">
        <v>3387</v>
      </c>
      <c r="F868" s="287" t="s">
        <v>3388</v>
      </c>
      <c r="G868" s="287" t="s">
        <v>3389</v>
      </c>
    </row>
    <row r="869" spans="1:7" ht="16" x14ac:dyDescent="0.2">
      <c r="A869" s="287" t="s">
        <v>3026</v>
      </c>
      <c r="B869" s="287" t="s">
        <v>3390</v>
      </c>
      <c r="C869" s="287" t="s">
        <v>3026</v>
      </c>
      <c r="D869" s="287" t="s">
        <v>3391</v>
      </c>
      <c r="E869" s="287" t="s">
        <v>3392</v>
      </c>
      <c r="F869" s="287" t="s">
        <v>3393</v>
      </c>
      <c r="G869" s="287" t="s">
        <v>3026</v>
      </c>
    </row>
    <row r="870" spans="1:7" ht="16" x14ac:dyDescent="0.2">
      <c r="A870" s="287" t="s">
        <v>3027</v>
      </c>
      <c r="B870" s="287" t="s">
        <v>3394</v>
      </c>
      <c r="C870" s="287" t="s">
        <v>3395</v>
      </c>
      <c r="D870" s="287" t="s">
        <v>3396</v>
      </c>
      <c r="E870" s="287" t="s">
        <v>3397</v>
      </c>
      <c r="F870" s="287" t="s">
        <v>3398</v>
      </c>
      <c r="G870" s="287" t="s">
        <v>3399</v>
      </c>
    </row>
    <row r="871" spans="1:7" ht="16" x14ac:dyDescent="0.2">
      <c r="A871" s="287" t="s">
        <v>3028</v>
      </c>
      <c r="B871" s="287" t="s">
        <v>3400</v>
      </c>
      <c r="C871" s="287" t="s">
        <v>3401</v>
      </c>
      <c r="D871" s="287" t="s">
        <v>3402</v>
      </c>
      <c r="E871" s="287" t="s">
        <v>3403</v>
      </c>
      <c r="F871" s="287" t="s">
        <v>3404</v>
      </c>
      <c r="G871" s="287" t="s">
        <v>3405</v>
      </c>
    </row>
    <row r="872" spans="1:7" ht="16" x14ac:dyDescent="0.2">
      <c r="A872" s="287" t="s">
        <v>3029</v>
      </c>
      <c r="B872" s="287" t="s">
        <v>3406</v>
      </c>
      <c r="C872" s="287" t="s">
        <v>3407</v>
      </c>
      <c r="D872" s="287" t="s">
        <v>3408</v>
      </c>
      <c r="E872" s="287" t="s">
        <v>3409</v>
      </c>
      <c r="F872" s="287" t="s">
        <v>3410</v>
      </c>
      <c r="G872" s="287" t="s">
        <v>3411</v>
      </c>
    </row>
    <row r="873" spans="1:7" ht="16" x14ac:dyDescent="0.2">
      <c r="A873" s="287" t="s">
        <v>3105</v>
      </c>
      <c r="B873" s="287" t="s">
        <v>3826</v>
      </c>
      <c r="C873" s="287" t="s">
        <v>3827</v>
      </c>
      <c r="D873" s="287" t="s">
        <v>3828</v>
      </c>
      <c r="E873" s="287" t="s">
        <v>3829</v>
      </c>
      <c r="F873" s="287" t="s">
        <v>3829</v>
      </c>
      <c r="G873" s="287" t="s">
        <v>3830</v>
      </c>
    </row>
    <row r="874" spans="1:7" ht="16" x14ac:dyDescent="0.2">
      <c r="A874" s="287" t="s">
        <v>3106</v>
      </c>
      <c r="B874" s="287" t="s">
        <v>3831</v>
      </c>
      <c r="C874" s="287" t="s">
        <v>3832</v>
      </c>
      <c r="D874" s="287" t="s">
        <v>3833</v>
      </c>
      <c r="E874" s="287" t="s">
        <v>3834</v>
      </c>
      <c r="F874" s="287" t="s">
        <v>3835</v>
      </c>
      <c r="G874" s="287" t="s">
        <v>3836</v>
      </c>
    </row>
    <row r="875" spans="1:7" ht="16" x14ac:dyDescent="0.2">
      <c r="A875" s="287" t="s">
        <v>3030</v>
      </c>
      <c r="B875" s="287" t="s">
        <v>3412</v>
      </c>
      <c r="C875" s="287" t="s">
        <v>3413</v>
      </c>
      <c r="D875" s="287" t="s">
        <v>3414</v>
      </c>
      <c r="E875" s="287" t="s">
        <v>3415</v>
      </c>
      <c r="F875" s="287" t="s">
        <v>3416</v>
      </c>
      <c r="G875" s="287" t="s">
        <v>3417</v>
      </c>
    </row>
    <row r="876" spans="1:7" ht="16" x14ac:dyDescent="0.2">
      <c r="A876" s="287" t="s">
        <v>3031</v>
      </c>
      <c r="B876" s="287" t="s">
        <v>3418</v>
      </c>
      <c r="C876" s="287" t="s">
        <v>3419</v>
      </c>
      <c r="D876" s="287" t="s">
        <v>3420</v>
      </c>
      <c r="E876" s="287" t="s">
        <v>3421</v>
      </c>
      <c r="F876" s="287" t="s">
        <v>3422</v>
      </c>
      <c r="G876" s="287" t="s">
        <v>3419</v>
      </c>
    </row>
    <row r="877" spans="1:7" ht="16" x14ac:dyDescent="0.2">
      <c r="A877" s="287" t="s">
        <v>3107</v>
      </c>
      <c r="B877" s="287" t="s">
        <v>3837</v>
      </c>
      <c r="C877" s="287" t="s">
        <v>3838</v>
      </c>
      <c r="D877" s="287" t="s">
        <v>3839</v>
      </c>
      <c r="E877" s="287" t="s">
        <v>3840</v>
      </c>
      <c r="F877" s="287" t="s">
        <v>3841</v>
      </c>
      <c r="G877" s="287" t="s">
        <v>3842</v>
      </c>
    </row>
    <row r="878" spans="1:7" ht="16" x14ac:dyDescent="0.2">
      <c r="A878" s="287" t="s">
        <v>3032</v>
      </c>
      <c r="B878" s="287" t="s">
        <v>3423</v>
      </c>
      <c r="C878" s="287" t="s">
        <v>3424</v>
      </c>
      <c r="D878" s="287" t="s">
        <v>3425</v>
      </c>
      <c r="E878" s="287" t="s">
        <v>3426</v>
      </c>
      <c r="F878" s="287" t="s">
        <v>3427</v>
      </c>
      <c r="G878" s="287" t="s">
        <v>3428</v>
      </c>
    </row>
    <row r="879" spans="1:7" ht="16" x14ac:dyDescent="0.2">
      <c r="A879" s="287" t="s">
        <v>3108</v>
      </c>
      <c r="B879" s="287" t="s">
        <v>3843</v>
      </c>
      <c r="C879" s="287" t="s">
        <v>3844</v>
      </c>
      <c r="D879" s="287" t="s">
        <v>3845</v>
      </c>
      <c r="E879" s="287" t="s">
        <v>3846</v>
      </c>
      <c r="F879" s="287" t="s">
        <v>3847</v>
      </c>
      <c r="G879" s="287" t="s">
        <v>3848</v>
      </c>
    </row>
    <row r="880" spans="1:7" ht="16" x14ac:dyDescent="0.2">
      <c r="A880" s="287" t="s">
        <v>3109</v>
      </c>
      <c r="B880" s="287" t="s">
        <v>3849</v>
      </c>
      <c r="C880" s="287" t="s">
        <v>3850</v>
      </c>
      <c r="D880" s="287" t="s">
        <v>3851</v>
      </c>
      <c r="E880" s="287" t="s">
        <v>3852</v>
      </c>
      <c r="F880" s="287" t="s">
        <v>3853</v>
      </c>
      <c r="G880" s="287" t="s">
        <v>3854</v>
      </c>
    </row>
    <row r="881" spans="1:7" ht="16" x14ac:dyDescent="0.2">
      <c r="A881" s="287" t="s">
        <v>3033</v>
      </c>
      <c r="B881" s="287" t="s">
        <v>3429</v>
      </c>
      <c r="C881" s="287" t="s">
        <v>3430</v>
      </c>
      <c r="D881" s="287" t="s">
        <v>3431</v>
      </c>
      <c r="E881" s="287" t="s">
        <v>3432</v>
      </c>
      <c r="F881" s="287" t="s">
        <v>3433</v>
      </c>
      <c r="G881" s="287" t="s">
        <v>3434</v>
      </c>
    </row>
    <row r="882" spans="1:7" ht="16" x14ac:dyDescent="0.2">
      <c r="A882" s="287" t="s">
        <v>3034</v>
      </c>
      <c r="B882" s="287" t="s">
        <v>3435</v>
      </c>
      <c r="C882" s="287" t="s">
        <v>3436</v>
      </c>
      <c r="D882" s="287" t="s">
        <v>3437</v>
      </c>
      <c r="E882" s="287" t="s">
        <v>3438</v>
      </c>
      <c r="F882" s="287" t="s">
        <v>3439</v>
      </c>
      <c r="G882" s="287" t="s">
        <v>3440</v>
      </c>
    </row>
    <row r="883" spans="1:7" ht="16" x14ac:dyDescent="0.2">
      <c r="A883" s="287" t="s">
        <v>3110</v>
      </c>
      <c r="B883" s="287" t="s">
        <v>3855</v>
      </c>
      <c r="C883" s="287" t="s">
        <v>3856</v>
      </c>
      <c r="D883" s="287" t="s">
        <v>3857</v>
      </c>
      <c r="E883" s="287" t="s">
        <v>3858</v>
      </c>
      <c r="F883" s="287" t="s">
        <v>3859</v>
      </c>
      <c r="G883" s="287" t="s">
        <v>3860</v>
      </c>
    </row>
    <row r="884" spans="1:7" ht="16" x14ac:dyDescent="0.2">
      <c r="A884" s="287" t="s">
        <v>3035</v>
      </c>
      <c r="B884" s="287" t="s">
        <v>3441</v>
      </c>
      <c r="C884" s="287" t="s">
        <v>3442</v>
      </c>
      <c r="D884" s="287" t="s">
        <v>3443</v>
      </c>
      <c r="E884" s="287" t="s">
        <v>3444</v>
      </c>
      <c r="F884" s="287" t="s">
        <v>6</v>
      </c>
      <c r="G884" s="287" t="s">
        <v>3445</v>
      </c>
    </row>
    <row r="885" spans="1:7" ht="16" x14ac:dyDescent="0.2">
      <c r="A885" s="287" t="s">
        <v>3036</v>
      </c>
      <c r="B885" s="287" t="s">
        <v>3446</v>
      </c>
      <c r="C885" s="287" t="s">
        <v>3447</v>
      </c>
      <c r="D885" s="287" t="s">
        <v>3448</v>
      </c>
      <c r="E885" s="287" t="s">
        <v>3449</v>
      </c>
      <c r="F885" s="287" t="s">
        <v>3450</v>
      </c>
      <c r="G885" s="287" t="s">
        <v>3451</v>
      </c>
    </row>
    <row r="886" spans="1:7" ht="16" x14ac:dyDescent="0.2">
      <c r="A886" s="287" t="s">
        <v>3037</v>
      </c>
      <c r="B886" s="287" t="s">
        <v>3452</v>
      </c>
      <c r="C886" s="287" t="s">
        <v>3453</v>
      </c>
      <c r="D886" s="287" t="s">
        <v>3454</v>
      </c>
      <c r="E886" s="287" t="s">
        <v>3422</v>
      </c>
      <c r="F886" s="287" t="s">
        <v>3455</v>
      </c>
      <c r="G886" s="287" t="s">
        <v>3456</v>
      </c>
    </row>
    <row r="887" spans="1:7" ht="16" x14ac:dyDescent="0.2">
      <c r="A887" s="287" t="s">
        <v>3111</v>
      </c>
      <c r="B887" s="287" t="s">
        <v>3861</v>
      </c>
      <c r="C887" s="287" t="s">
        <v>3862</v>
      </c>
      <c r="D887" s="287" t="s">
        <v>3863</v>
      </c>
      <c r="E887" s="287" t="s">
        <v>3864</v>
      </c>
      <c r="F887" s="287" t="s">
        <v>3865</v>
      </c>
      <c r="G887" s="287" t="s">
        <v>3866</v>
      </c>
    </row>
    <row r="888" spans="1:7" ht="16" x14ac:dyDescent="0.2">
      <c r="A888" s="287" t="s">
        <v>3112</v>
      </c>
      <c r="B888" s="287" t="s">
        <v>3867</v>
      </c>
      <c r="C888" s="287" t="s">
        <v>3868</v>
      </c>
      <c r="D888" s="287" t="s">
        <v>3869</v>
      </c>
      <c r="E888" s="287" t="s">
        <v>3870</v>
      </c>
      <c r="F888" s="287" t="s">
        <v>3871</v>
      </c>
      <c r="G888" s="287" t="s">
        <v>3872</v>
      </c>
    </row>
    <row r="889" spans="1:7" ht="16" x14ac:dyDescent="0.2">
      <c r="A889" s="287" t="s">
        <v>3038</v>
      </c>
      <c r="B889" s="287" t="s">
        <v>3457</v>
      </c>
      <c r="C889" s="287" t="s">
        <v>3458</v>
      </c>
      <c r="D889" s="287" t="s">
        <v>3459</v>
      </c>
      <c r="E889" s="287" t="s">
        <v>3460</v>
      </c>
      <c r="F889" s="287" t="s">
        <v>3461</v>
      </c>
      <c r="G889" s="287" t="s">
        <v>3462</v>
      </c>
    </row>
    <row r="890" spans="1:7" ht="16" x14ac:dyDescent="0.2">
      <c r="A890" s="287" t="s">
        <v>3039</v>
      </c>
      <c r="B890" s="287" t="s">
        <v>3463</v>
      </c>
      <c r="C890" s="287" t="s">
        <v>3464</v>
      </c>
      <c r="D890" s="287" t="s">
        <v>3465</v>
      </c>
      <c r="E890" s="287" t="s">
        <v>3466</v>
      </c>
      <c r="F890" s="287" t="s">
        <v>3467</v>
      </c>
      <c r="G890" s="287" t="s">
        <v>3468</v>
      </c>
    </row>
    <row r="891" spans="1:7" ht="16" x14ac:dyDescent="0.2">
      <c r="A891" s="287" t="s">
        <v>3040</v>
      </c>
      <c r="B891" s="287" t="s">
        <v>3469</v>
      </c>
      <c r="C891" s="287" t="s">
        <v>3470</v>
      </c>
      <c r="D891" s="287" t="s">
        <v>3471</v>
      </c>
      <c r="E891" s="287" t="s">
        <v>3472</v>
      </c>
      <c r="F891" s="287" t="s">
        <v>3473</v>
      </c>
      <c r="G891" s="287" t="s">
        <v>3474</v>
      </c>
    </row>
    <row r="892" spans="1:7" ht="16" x14ac:dyDescent="0.2">
      <c r="A892" s="287" t="s">
        <v>3113</v>
      </c>
      <c r="B892" s="287" t="s">
        <v>3873</v>
      </c>
      <c r="C892" s="287" t="s">
        <v>3874</v>
      </c>
      <c r="D892" s="287" t="s">
        <v>3875</v>
      </c>
      <c r="E892" s="287" t="s">
        <v>3876</v>
      </c>
      <c r="F892" s="287" t="s">
        <v>3877</v>
      </c>
      <c r="G892" s="287" t="s">
        <v>3878</v>
      </c>
    </row>
    <row r="893" spans="1:7" ht="16" x14ac:dyDescent="0.2">
      <c r="A893" s="287" t="s">
        <v>3041</v>
      </c>
      <c r="B893" s="287" t="s">
        <v>3475</v>
      </c>
      <c r="C893" s="287" t="s">
        <v>3476</v>
      </c>
      <c r="D893" s="287" t="s">
        <v>3477</v>
      </c>
      <c r="E893" s="287" t="s">
        <v>3478</v>
      </c>
      <c r="F893" s="287" t="s">
        <v>3479</v>
      </c>
      <c r="G893" s="287" t="s">
        <v>3480</v>
      </c>
    </row>
    <row r="894" spans="1:7" ht="16" x14ac:dyDescent="0.2">
      <c r="A894" s="287" t="s">
        <v>3042</v>
      </c>
      <c r="B894" s="287" t="s">
        <v>3481</v>
      </c>
      <c r="C894" s="287" t="s">
        <v>3482</v>
      </c>
      <c r="D894" s="287" t="s">
        <v>3483</v>
      </c>
      <c r="E894" s="287" t="s">
        <v>3484</v>
      </c>
      <c r="F894" s="287" t="s">
        <v>3485</v>
      </c>
      <c r="G894" s="287" t="s">
        <v>3486</v>
      </c>
    </row>
    <row r="895" spans="1:7" ht="16" x14ac:dyDescent="0.2">
      <c r="A895" s="287" t="s">
        <v>3152</v>
      </c>
      <c r="B895" s="287" t="s">
        <v>4091</v>
      </c>
      <c r="C895" s="287" t="s">
        <v>3464</v>
      </c>
      <c r="D895" s="287" t="s">
        <v>4092</v>
      </c>
      <c r="E895" s="287" t="s">
        <v>4093</v>
      </c>
      <c r="F895" s="287" t="s">
        <v>4094</v>
      </c>
      <c r="G895" s="287" t="s">
        <v>4095</v>
      </c>
    </row>
    <row r="896" spans="1:7" ht="16" x14ac:dyDescent="0.2">
      <c r="A896" s="287" t="s">
        <v>3153</v>
      </c>
      <c r="B896" s="287" t="s">
        <v>4096</v>
      </c>
      <c r="C896" s="287" t="s">
        <v>4097</v>
      </c>
      <c r="D896" s="287" t="s">
        <v>4098</v>
      </c>
      <c r="E896" s="287" t="s">
        <v>4099</v>
      </c>
      <c r="F896" s="287" t="s">
        <v>4100</v>
      </c>
      <c r="G896" s="287" t="s">
        <v>4101</v>
      </c>
    </row>
    <row r="897" spans="1:7" ht="16" x14ac:dyDescent="0.2">
      <c r="A897" s="287" t="s">
        <v>3043</v>
      </c>
      <c r="B897" s="287" t="s">
        <v>3487</v>
      </c>
      <c r="C897" s="287" t="s">
        <v>3488</v>
      </c>
      <c r="D897" s="287" t="s">
        <v>3489</v>
      </c>
      <c r="E897" s="287" t="s">
        <v>3490</v>
      </c>
      <c r="F897" s="287" t="s">
        <v>3491</v>
      </c>
      <c r="G897" s="287" t="s">
        <v>3488</v>
      </c>
    </row>
    <row r="898" spans="1:7" ht="16" x14ac:dyDescent="0.2">
      <c r="A898" s="287" t="s">
        <v>3044</v>
      </c>
      <c r="B898" s="287" t="s">
        <v>3492</v>
      </c>
      <c r="C898" s="287" t="s">
        <v>3492</v>
      </c>
      <c r="D898" s="287" t="s">
        <v>3493</v>
      </c>
      <c r="E898" s="287" t="s">
        <v>3494</v>
      </c>
      <c r="F898" s="287" t="s">
        <v>3495</v>
      </c>
      <c r="G898" s="287" t="s">
        <v>3496</v>
      </c>
    </row>
    <row r="899" spans="1:7" ht="16" x14ac:dyDescent="0.2">
      <c r="A899" s="287" t="s">
        <v>3045</v>
      </c>
      <c r="B899" s="287" t="s">
        <v>3497</v>
      </c>
      <c r="C899" s="287" t="s">
        <v>3498</v>
      </c>
      <c r="D899" s="287" t="s">
        <v>3499</v>
      </c>
      <c r="E899" s="287" t="s">
        <v>3500</v>
      </c>
      <c r="F899" s="287" t="s">
        <v>3501</v>
      </c>
      <c r="G899" s="287" t="s">
        <v>3498</v>
      </c>
    </row>
    <row r="900" spans="1:7" ht="16" x14ac:dyDescent="0.2">
      <c r="A900" s="287" t="s">
        <v>3046</v>
      </c>
      <c r="B900" s="287" t="s">
        <v>3502</v>
      </c>
      <c r="C900" s="287" t="s">
        <v>3502</v>
      </c>
      <c r="D900" s="287" t="s">
        <v>3503</v>
      </c>
      <c r="E900" s="287" t="s">
        <v>3504</v>
      </c>
      <c r="F900" s="287" t="s">
        <v>3505</v>
      </c>
      <c r="G900" s="287" t="s">
        <v>3502</v>
      </c>
    </row>
    <row r="901" spans="1:7" ht="16" x14ac:dyDescent="0.2">
      <c r="A901" s="287" t="s">
        <v>3154</v>
      </c>
      <c r="B901" s="287" t="s">
        <v>4102</v>
      </c>
      <c r="C901" s="287" t="s">
        <v>4103</v>
      </c>
      <c r="D901" s="287" t="s">
        <v>4104</v>
      </c>
      <c r="E901" s="287" t="s">
        <v>4105</v>
      </c>
      <c r="F901" s="287" t="s">
        <v>4106</v>
      </c>
      <c r="G901" s="287" t="s">
        <v>4103</v>
      </c>
    </row>
    <row r="902" spans="1:7" ht="16" x14ac:dyDescent="0.2">
      <c r="A902" s="287" t="s">
        <v>3047</v>
      </c>
      <c r="B902" s="287" t="s">
        <v>3506</v>
      </c>
      <c r="C902" s="287" t="s">
        <v>3507</v>
      </c>
      <c r="D902" s="287" t="s">
        <v>3508</v>
      </c>
      <c r="E902" s="287" t="s">
        <v>3509</v>
      </c>
      <c r="F902" s="287" t="s">
        <v>3510</v>
      </c>
      <c r="G902" s="287" t="s">
        <v>3511</v>
      </c>
    </row>
    <row r="903" spans="1:7" ht="16" x14ac:dyDescent="0.2">
      <c r="A903" s="287" t="s">
        <v>3048</v>
      </c>
      <c r="B903" s="287" t="s">
        <v>3512</v>
      </c>
      <c r="C903" s="287" t="s">
        <v>3513</v>
      </c>
      <c r="D903" s="287" t="s">
        <v>3514</v>
      </c>
      <c r="E903" s="287" t="s">
        <v>3515</v>
      </c>
      <c r="F903" s="287" t="s">
        <v>3516</v>
      </c>
      <c r="G903" s="287" t="s">
        <v>3517</v>
      </c>
    </row>
    <row r="904" spans="1:7" ht="16" x14ac:dyDescent="0.2">
      <c r="A904" s="287" t="s">
        <v>3049</v>
      </c>
      <c r="B904" s="287" t="s">
        <v>3518</v>
      </c>
      <c r="C904" s="287" t="s">
        <v>3519</v>
      </c>
      <c r="D904" s="287" t="s">
        <v>3520</v>
      </c>
      <c r="E904" s="287" t="s">
        <v>3521</v>
      </c>
      <c r="F904" s="287" t="s">
        <v>3522</v>
      </c>
      <c r="G904" s="287" t="s">
        <v>3523</v>
      </c>
    </row>
    <row r="905" spans="1:7" ht="16" x14ac:dyDescent="0.2">
      <c r="A905" s="287" t="s">
        <v>3050</v>
      </c>
      <c r="B905" s="287" t="s">
        <v>3524</v>
      </c>
      <c r="C905" s="287" t="s">
        <v>3525</v>
      </c>
      <c r="D905" s="287" t="s">
        <v>3526</v>
      </c>
      <c r="E905" s="287" t="s">
        <v>3527</v>
      </c>
      <c r="F905" s="287" t="s">
        <v>3528</v>
      </c>
      <c r="G905" s="287" t="s">
        <v>3525</v>
      </c>
    </row>
    <row r="906" spans="1:7" ht="16" x14ac:dyDescent="0.2">
      <c r="A906" s="287" t="s">
        <v>3051</v>
      </c>
      <c r="B906" s="287" t="s">
        <v>3051</v>
      </c>
      <c r="C906" s="287" t="s">
        <v>3529</v>
      </c>
      <c r="D906" s="287" t="s">
        <v>3530</v>
      </c>
      <c r="E906" s="287" t="s">
        <v>3531</v>
      </c>
      <c r="F906" s="287" t="s">
        <v>3532</v>
      </c>
      <c r="G906" s="287" t="s">
        <v>3533</v>
      </c>
    </row>
    <row r="907" spans="1:7" ht="16" x14ac:dyDescent="0.2">
      <c r="A907" s="287" t="s">
        <v>3155</v>
      </c>
      <c r="B907" s="287" t="s">
        <v>4107</v>
      </c>
      <c r="C907" s="287" t="s">
        <v>4108</v>
      </c>
      <c r="D907" s="287" t="s">
        <v>4109</v>
      </c>
      <c r="E907" s="287" t="s">
        <v>4110</v>
      </c>
      <c r="F907" s="287" t="s">
        <v>4111</v>
      </c>
      <c r="G907" s="287" t="s">
        <v>4108</v>
      </c>
    </row>
    <row r="908" spans="1:7" ht="16" x14ac:dyDescent="0.2">
      <c r="A908" s="287" t="s">
        <v>3114</v>
      </c>
      <c r="B908" s="287" t="s">
        <v>3879</v>
      </c>
      <c r="C908" s="287" t="s">
        <v>3880</v>
      </c>
      <c r="D908" s="287" t="s">
        <v>3881</v>
      </c>
      <c r="E908" s="287" t="s">
        <v>3882</v>
      </c>
      <c r="F908" s="287" t="s">
        <v>3883</v>
      </c>
      <c r="G908" s="287" t="s">
        <v>3884</v>
      </c>
    </row>
    <row r="909" spans="1:7" ht="16" x14ac:dyDescent="0.2">
      <c r="A909" s="287" t="s">
        <v>3052</v>
      </c>
      <c r="B909" s="287" t="s">
        <v>3534</v>
      </c>
      <c r="C909" s="287" t="s">
        <v>3535</v>
      </c>
      <c r="D909" s="287" t="s">
        <v>3536</v>
      </c>
      <c r="E909" s="287" t="s">
        <v>3537</v>
      </c>
      <c r="F909" s="287" t="s">
        <v>3538</v>
      </c>
      <c r="G909" s="287" t="s">
        <v>3539</v>
      </c>
    </row>
    <row r="910" spans="1:7" ht="16" x14ac:dyDescent="0.2">
      <c r="A910" s="287" t="s">
        <v>3115</v>
      </c>
      <c r="B910" s="287" t="s">
        <v>3885</v>
      </c>
      <c r="C910" s="287" t="s">
        <v>3886</v>
      </c>
      <c r="D910" s="287" t="s">
        <v>3887</v>
      </c>
      <c r="E910" s="287" t="s">
        <v>3888</v>
      </c>
      <c r="F910" s="287" t="s">
        <v>3889</v>
      </c>
      <c r="G910" s="287" t="s">
        <v>3890</v>
      </c>
    </row>
    <row r="911" spans="1:7" ht="16" x14ac:dyDescent="0.2">
      <c r="A911" s="287" t="s">
        <v>3116</v>
      </c>
      <c r="B911" s="287" t="s">
        <v>3891</v>
      </c>
      <c r="C911" s="287" t="s">
        <v>3892</v>
      </c>
      <c r="D911" s="287" t="s">
        <v>3893</v>
      </c>
      <c r="E911" s="287" t="s">
        <v>3894</v>
      </c>
      <c r="F911" s="287" t="s">
        <v>3895</v>
      </c>
      <c r="G911" s="287" t="s">
        <v>3896</v>
      </c>
    </row>
    <row r="912" spans="1:7" ht="16" x14ac:dyDescent="0.2">
      <c r="A912" s="287" t="s">
        <v>3156</v>
      </c>
      <c r="B912" s="287" t="s">
        <v>4112</v>
      </c>
      <c r="C912" s="287" t="s">
        <v>4113</v>
      </c>
      <c r="D912" s="287" t="s">
        <v>4114</v>
      </c>
      <c r="E912" s="287" t="s">
        <v>4115</v>
      </c>
      <c r="F912" s="287" t="s">
        <v>4116</v>
      </c>
      <c r="G912" s="287" t="s">
        <v>4113</v>
      </c>
    </row>
    <row r="913" spans="1:7" ht="16" x14ac:dyDescent="0.2">
      <c r="A913" s="287" t="s">
        <v>3117</v>
      </c>
      <c r="B913" s="287" t="s">
        <v>3897</v>
      </c>
      <c r="C913" s="287" t="s">
        <v>3898</v>
      </c>
      <c r="D913" s="287" t="s">
        <v>3899</v>
      </c>
      <c r="E913" s="287" t="s">
        <v>3900</v>
      </c>
      <c r="F913" s="287" t="s">
        <v>3901</v>
      </c>
      <c r="G913" s="287" t="s">
        <v>3902</v>
      </c>
    </row>
    <row r="914" spans="1:7" ht="16" x14ac:dyDescent="0.2">
      <c r="A914" s="287" t="s">
        <v>3118</v>
      </c>
      <c r="B914" s="287" t="s">
        <v>3903</v>
      </c>
      <c r="C914" s="287" t="s">
        <v>3904</v>
      </c>
      <c r="D914" s="287" t="s">
        <v>3905</v>
      </c>
      <c r="E914" s="287" t="s">
        <v>3906</v>
      </c>
      <c r="F914" s="287" t="s">
        <v>3907</v>
      </c>
      <c r="G914" s="287" t="s">
        <v>3908</v>
      </c>
    </row>
    <row r="915" spans="1:7" ht="16" x14ac:dyDescent="0.2">
      <c r="A915" s="287" t="s">
        <v>3053</v>
      </c>
      <c r="B915" s="287" t="s">
        <v>3540</v>
      </c>
      <c r="C915" s="287" t="s">
        <v>3541</v>
      </c>
      <c r="D915" s="287" t="s">
        <v>3542</v>
      </c>
      <c r="E915" s="287" t="s">
        <v>3543</v>
      </c>
      <c r="F915" s="287" t="s">
        <v>3544</v>
      </c>
      <c r="G915" s="287" t="s">
        <v>3545</v>
      </c>
    </row>
    <row r="916" spans="1:7" ht="16" x14ac:dyDescent="0.2">
      <c r="A916" s="287" t="s">
        <v>3054</v>
      </c>
      <c r="B916" s="287" t="s">
        <v>3546</v>
      </c>
      <c r="C916" s="287" t="s">
        <v>3547</v>
      </c>
      <c r="D916" s="287" t="s">
        <v>3548</v>
      </c>
      <c r="E916" s="287" t="s">
        <v>3549</v>
      </c>
      <c r="F916" s="287" t="s">
        <v>3549</v>
      </c>
      <c r="G916" s="287" t="s">
        <v>3547</v>
      </c>
    </row>
    <row r="917" spans="1:7" ht="16" x14ac:dyDescent="0.2">
      <c r="A917" s="287" t="s">
        <v>3157</v>
      </c>
      <c r="B917" s="287" t="s">
        <v>4117</v>
      </c>
      <c r="C917" s="287" t="s">
        <v>4118</v>
      </c>
      <c r="D917" s="287" t="s">
        <v>4119</v>
      </c>
      <c r="E917" s="287" t="s">
        <v>4120</v>
      </c>
      <c r="F917" s="287" t="s">
        <v>4121</v>
      </c>
      <c r="G917" s="287" t="s">
        <v>4122</v>
      </c>
    </row>
    <row r="918" spans="1:7" ht="16" x14ac:dyDescent="0.2">
      <c r="A918" s="287" t="s">
        <v>3119</v>
      </c>
      <c r="B918" s="287" t="s">
        <v>3909</v>
      </c>
      <c r="C918" s="287" t="s">
        <v>3910</v>
      </c>
      <c r="D918" s="287" t="s">
        <v>3911</v>
      </c>
      <c r="E918" s="287" t="s">
        <v>3912</v>
      </c>
      <c r="F918" s="287" t="s">
        <v>3913</v>
      </c>
      <c r="G918" s="287" t="s">
        <v>3914</v>
      </c>
    </row>
    <row r="919" spans="1:7" ht="16" x14ac:dyDescent="0.2">
      <c r="A919" s="287" t="s">
        <v>3120</v>
      </c>
      <c r="B919" s="287" t="s">
        <v>3915</v>
      </c>
      <c r="C919" s="287" t="s">
        <v>3916</v>
      </c>
      <c r="D919" s="287" t="s">
        <v>3917</v>
      </c>
      <c r="E919" s="287" t="s">
        <v>3918</v>
      </c>
      <c r="F919" s="287" t="s">
        <v>3919</v>
      </c>
      <c r="G919" s="287" t="s">
        <v>3920</v>
      </c>
    </row>
    <row r="920" spans="1:7" ht="16" x14ac:dyDescent="0.2">
      <c r="A920" s="287" t="s">
        <v>3055</v>
      </c>
      <c r="B920" s="287" t="s">
        <v>3550</v>
      </c>
      <c r="C920" s="287" t="s">
        <v>3551</v>
      </c>
      <c r="D920" s="287" t="s">
        <v>3552</v>
      </c>
      <c r="E920" s="287" t="s">
        <v>3553</v>
      </c>
      <c r="F920" s="287" t="s">
        <v>3554</v>
      </c>
      <c r="G920" s="287" t="s">
        <v>3555</v>
      </c>
    </row>
    <row r="921" spans="1:7" ht="16" x14ac:dyDescent="0.2">
      <c r="A921" s="287" t="s">
        <v>3121</v>
      </c>
      <c r="B921" s="287" t="s">
        <v>3921</v>
      </c>
      <c r="C921" s="287" t="s">
        <v>3922</v>
      </c>
      <c r="D921" s="287" t="s">
        <v>3923</v>
      </c>
      <c r="E921" s="287" t="s">
        <v>3924</v>
      </c>
      <c r="F921" s="287" t="s">
        <v>3924</v>
      </c>
      <c r="G921" s="287" t="s">
        <v>3925</v>
      </c>
    </row>
    <row r="922" spans="1:7" ht="16" x14ac:dyDescent="0.2">
      <c r="A922" s="287" t="s">
        <v>3122</v>
      </c>
      <c r="B922" s="287" t="s">
        <v>3926</v>
      </c>
      <c r="C922" s="287" t="s">
        <v>3927</v>
      </c>
      <c r="D922" s="287" t="s">
        <v>3928</v>
      </c>
      <c r="E922" s="287" t="s">
        <v>3929</v>
      </c>
      <c r="F922" s="287" t="s">
        <v>3930</v>
      </c>
      <c r="G922" s="287" t="s">
        <v>3931</v>
      </c>
    </row>
    <row r="923" spans="1:7" ht="16" x14ac:dyDescent="0.2">
      <c r="A923" s="287" t="s">
        <v>3056</v>
      </c>
      <c r="B923" s="287" t="s">
        <v>3556</v>
      </c>
      <c r="C923" s="287" t="s">
        <v>3557</v>
      </c>
      <c r="D923" s="287" t="s">
        <v>3558</v>
      </c>
      <c r="E923" s="287" t="s">
        <v>3559</v>
      </c>
      <c r="F923" s="287" t="s">
        <v>3560</v>
      </c>
      <c r="G923" s="287" t="s">
        <v>3561</v>
      </c>
    </row>
    <row r="924" spans="1:7" ht="16" x14ac:dyDescent="0.2">
      <c r="A924" s="287" t="s">
        <v>3123</v>
      </c>
      <c r="B924" s="287" t="s">
        <v>3932</v>
      </c>
      <c r="C924" s="287" t="s">
        <v>3933</v>
      </c>
      <c r="D924" s="287" t="s">
        <v>3934</v>
      </c>
      <c r="E924" s="287" t="s">
        <v>3935</v>
      </c>
      <c r="F924" s="287" t="s">
        <v>3936</v>
      </c>
      <c r="G924" s="287" t="s">
        <v>3937</v>
      </c>
    </row>
    <row r="925" spans="1:7" ht="16" x14ac:dyDescent="0.2">
      <c r="A925" s="287" t="s">
        <v>3158</v>
      </c>
      <c r="B925" s="287" t="s">
        <v>4123</v>
      </c>
      <c r="C925" s="287" t="s">
        <v>4124</v>
      </c>
      <c r="D925" s="287" t="s">
        <v>4125</v>
      </c>
      <c r="E925" s="287" t="s">
        <v>4126</v>
      </c>
      <c r="F925" s="287" t="s">
        <v>4126</v>
      </c>
      <c r="G925" s="287" t="s">
        <v>4127</v>
      </c>
    </row>
    <row r="926" spans="1:7" ht="16" x14ac:dyDescent="0.2">
      <c r="A926" s="287" t="s">
        <v>3124</v>
      </c>
      <c r="B926" s="287" t="s">
        <v>3938</v>
      </c>
      <c r="C926" s="287" t="s">
        <v>3939</v>
      </c>
      <c r="D926" s="287" t="s">
        <v>3940</v>
      </c>
      <c r="E926" s="287" t="s">
        <v>3941</v>
      </c>
      <c r="F926" s="287" t="s">
        <v>3942</v>
      </c>
      <c r="G926" s="287" t="s">
        <v>3943</v>
      </c>
    </row>
    <row r="927" spans="1:7" ht="16" x14ac:dyDescent="0.2">
      <c r="A927" s="287" t="s">
        <v>3125</v>
      </c>
      <c r="B927" s="287" t="s">
        <v>3944</v>
      </c>
      <c r="C927" s="287" t="s">
        <v>3945</v>
      </c>
      <c r="D927" s="287" t="s">
        <v>3946</v>
      </c>
      <c r="E927" s="287" t="s">
        <v>3947</v>
      </c>
      <c r="F927" s="287" t="s">
        <v>3948</v>
      </c>
      <c r="G927" s="287" t="s">
        <v>3949</v>
      </c>
    </row>
    <row r="928" spans="1:7" ht="16" x14ac:dyDescent="0.2">
      <c r="A928" s="287" t="s">
        <v>3126</v>
      </c>
      <c r="B928" s="287" t="s">
        <v>3950</v>
      </c>
      <c r="C928" s="287" t="s">
        <v>3951</v>
      </c>
      <c r="D928" s="287" t="s">
        <v>3952</v>
      </c>
      <c r="E928" s="287" t="s">
        <v>3953</v>
      </c>
      <c r="F928" s="287" t="s">
        <v>3954</v>
      </c>
      <c r="G928" s="287" t="s">
        <v>3955</v>
      </c>
    </row>
    <row r="929" spans="1:7" ht="16" x14ac:dyDescent="0.2">
      <c r="A929" s="287" t="s">
        <v>3057</v>
      </c>
      <c r="B929" s="287" t="s">
        <v>3562</v>
      </c>
      <c r="C929" s="287" t="s">
        <v>3563</v>
      </c>
      <c r="D929" s="287" t="s">
        <v>3564</v>
      </c>
      <c r="E929" s="287" t="s">
        <v>3565</v>
      </c>
      <c r="F929" s="287" t="s">
        <v>3566</v>
      </c>
      <c r="G929" s="287" t="s">
        <v>3567</v>
      </c>
    </row>
    <row r="930" spans="1:7" ht="16" x14ac:dyDescent="0.2">
      <c r="A930" s="287" t="s">
        <v>3159</v>
      </c>
      <c r="B930" s="287" t="s">
        <v>4128</v>
      </c>
      <c r="C930" s="287" t="s">
        <v>4129</v>
      </c>
      <c r="D930" s="287" t="s">
        <v>3159</v>
      </c>
      <c r="E930" s="287" t="s">
        <v>4130</v>
      </c>
      <c r="F930" s="287" t="s">
        <v>4131</v>
      </c>
      <c r="G930" s="287" t="s">
        <v>4132</v>
      </c>
    </row>
    <row r="931" spans="1:7" ht="16" x14ac:dyDescent="0.2">
      <c r="A931" s="287" t="s">
        <v>3160</v>
      </c>
      <c r="B931" s="287" t="s">
        <v>4133</v>
      </c>
      <c r="C931" s="287" t="s">
        <v>4134</v>
      </c>
      <c r="D931" s="287" t="s">
        <v>4133</v>
      </c>
      <c r="E931" s="287" t="s">
        <v>4135</v>
      </c>
      <c r="F931" s="287" t="s">
        <v>4136</v>
      </c>
      <c r="G931" s="287" t="s">
        <v>4134</v>
      </c>
    </row>
    <row r="932" spans="1:7" ht="16" x14ac:dyDescent="0.2">
      <c r="A932" s="287" t="s">
        <v>3161</v>
      </c>
      <c r="B932" s="287" t="s">
        <v>4137</v>
      </c>
      <c r="C932" s="287" t="s">
        <v>4138</v>
      </c>
      <c r="D932" s="287" t="s">
        <v>4139</v>
      </c>
      <c r="E932" s="287" t="s">
        <v>4140</v>
      </c>
      <c r="F932" s="287" t="s">
        <v>4141</v>
      </c>
      <c r="G932" s="287" t="s">
        <v>4138</v>
      </c>
    </row>
    <row r="933" spans="1:7" ht="16" x14ac:dyDescent="0.2">
      <c r="A933" s="287" t="s">
        <v>3058</v>
      </c>
      <c r="B933" s="287" t="s">
        <v>3568</v>
      </c>
      <c r="C933" s="287" t="s">
        <v>3569</v>
      </c>
      <c r="D933" s="287" t="s">
        <v>3570</v>
      </c>
      <c r="E933" s="287" t="s">
        <v>3571</v>
      </c>
      <c r="F933" s="287" t="s">
        <v>3572</v>
      </c>
      <c r="G933" s="287" t="s">
        <v>3569</v>
      </c>
    </row>
    <row r="934" spans="1:7" ht="16" x14ac:dyDescent="0.2">
      <c r="A934" s="287" t="s">
        <v>3162</v>
      </c>
      <c r="B934" s="287" t="s">
        <v>4142</v>
      </c>
      <c r="C934" s="287" t="s">
        <v>4143</v>
      </c>
      <c r="D934" s="287" t="s">
        <v>4144</v>
      </c>
      <c r="E934" s="287" t="s">
        <v>4145</v>
      </c>
      <c r="F934" s="287" t="s">
        <v>4146</v>
      </c>
      <c r="G934" s="287" t="s">
        <v>4147</v>
      </c>
    </row>
    <row r="935" spans="1:7" ht="16" x14ac:dyDescent="0.2">
      <c r="A935" s="287" t="s">
        <v>3163</v>
      </c>
      <c r="B935" s="287" t="s">
        <v>4148</v>
      </c>
      <c r="C935" s="287" t="s">
        <v>4149</v>
      </c>
      <c r="D935" s="287" t="s">
        <v>4150</v>
      </c>
      <c r="E935" s="287" t="s">
        <v>4151</v>
      </c>
      <c r="F935" s="287" t="s">
        <v>4152</v>
      </c>
      <c r="G935" s="287" t="s">
        <v>4153</v>
      </c>
    </row>
    <row r="936" spans="1:7" ht="16" x14ac:dyDescent="0.2">
      <c r="A936" s="287" t="s">
        <v>3127</v>
      </c>
      <c r="B936" s="287" t="s">
        <v>3956</v>
      </c>
      <c r="C936" s="287" t="s">
        <v>3957</v>
      </c>
      <c r="D936" s="287" t="s">
        <v>3958</v>
      </c>
      <c r="E936" s="287" t="s">
        <v>3959</v>
      </c>
      <c r="F936" s="287" t="s">
        <v>3960</v>
      </c>
      <c r="G936" s="287" t="s">
        <v>3961</v>
      </c>
    </row>
    <row r="937" spans="1:7" ht="16" x14ac:dyDescent="0.2">
      <c r="A937" s="287" t="s">
        <v>3059</v>
      </c>
      <c r="B937" s="287" t="s">
        <v>3573</v>
      </c>
      <c r="C937" s="287" t="s">
        <v>3574</v>
      </c>
      <c r="D937" s="287" t="s">
        <v>3575</v>
      </c>
      <c r="E937" s="287" t="s">
        <v>3576</v>
      </c>
      <c r="F937" s="287" t="s">
        <v>3577</v>
      </c>
      <c r="G937" s="287" t="s">
        <v>3578</v>
      </c>
    </row>
    <row r="938" spans="1:7" ht="16" x14ac:dyDescent="0.2">
      <c r="A938" s="287" t="s">
        <v>3060</v>
      </c>
      <c r="B938" s="287" t="s">
        <v>3579</v>
      </c>
      <c r="C938" s="287" t="s">
        <v>3580</v>
      </c>
      <c r="D938" s="287" t="s">
        <v>3581</v>
      </c>
      <c r="E938" s="287" t="s">
        <v>3582</v>
      </c>
      <c r="F938" s="287" t="s">
        <v>3583</v>
      </c>
      <c r="G938" s="287" t="s">
        <v>3584</v>
      </c>
    </row>
    <row r="939" spans="1:7" ht="16" x14ac:dyDescent="0.2">
      <c r="A939" s="287" t="s">
        <v>3128</v>
      </c>
      <c r="B939" s="287" t="s">
        <v>3962</v>
      </c>
      <c r="C939" s="287" t="s">
        <v>3963</v>
      </c>
      <c r="D939" s="287" t="s">
        <v>3964</v>
      </c>
      <c r="E939" s="287" t="s">
        <v>3965</v>
      </c>
      <c r="F939" s="287" t="s">
        <v>3966</v>
      </c>
      <c r="G939" s="287" t="s">
        <v>3967</v>
      </c>
    </row>
    <row r="940" spans="1:7" ht="16" x14ac:dyDescent="0.2">
      <c r="A940" s="287" t="s">
        <v>3164</v>
      </c>
      <c r="B940" s="287" t="s">
        <v>4154</v>
      </c>
      <c r="C940" s="287" t="s">
        <v>4155</v>
      </c>
      <c r="D940" s="287" t="s">
        <v>4156</v>
      </c>
      <c r="E940" s="287" t="s">
        <v>4157</v>
      </c>
      <c r="F940" s="287" t="s">
        <v>4158</v>
      </c>
      <c r="G940" s="287" t="s">
        <v>4159</v>
      </c>
    </row>
    <row r="941" spans="1:7" ht="16" x14ac:dyDescent="0.2">
      <c r="A941" s="287" t="s">
        <v>3165</v>
      </c>
      <c r="B941" s="287" t="s">
        <v>3165</v>
      </c>
      <c r="C941" s="287" t="s">
        <v>3165</v>
      </c>
      <c r="D941" s="287" t="s">
        <v>3165</v>
      </c>
      <c r="E941" s="287" t="s">
        <v>4160</v>
      </c>
      <c r="F941" s="287" t="s">
        <v>4161</v>
      </c>
      <c r="G941" s="287" t="s">
        <v>3165</v>
      </c>
    </row>
    <row r="942" spans="1:7" ht="16" x14ac:dyDescent="0.2">
      <c r="A942" s="287" t="s">
        <v>3061</v>
      </c>
      <c r="B942" s="287" t="s">
        <v>3061</v>
      </c>
      <c r="C942" s="287" t="s">
        <v>3061</v>
      </c>
      <c r="D942" s="287" t="s">
        <v>3061</v>
      </c>
      <c r="E942" s="287" t="s">
        <v>3585</v>
      </c>
      <c r="F942" s="287" t="s">
        <v>3586</v>
      </c>
      <c r="G942" s="287" t="s">
        <v>3061</v>
      </c>
    </row>
    <row r="943" spans="1:7" ht="16" x14ac:dyDescent="0.2">
      <c r="A943" s="287" t="s">
        <v>3062</v>
      </c>
      <c r="B943" s="287" t="s">
        <v>3587</v>
      </c>
      <c r="C943" s="287" t="s">
        <v>3588</v>
      </c>
      <c r="D943" s="287" t="s">
        <v>3589</v>
      </c>
      <c r="E943" s="287" t="s">
        <v>3590</v>
      </c>
      <c r="F943" s="287" t="s">
        <v>3591</v>
      </c>
      <c r="G943" s="287" t="s">
        <v>3588</v>
      </c>
    </row>
    <row r="944" spans="1:7" ht="16" x14ac:dyDescent="0.2">
      <c r="A944" s="287" t="s">
        <v>3129</v>
      </c>
      <c r="B944" s="287" t="s">
        <v>3968</v>
      </c>
      <c r="C944" s="287" t="s">
        <v>3969</v>
      </c>
      <c r="D944" s="287" t="s">
        <v>3970</v>
      </c>
      <c r="E944" s="287" t="s">
        <v>3971</v>
      </c>
      <c r="F944" s="287" t="s">
        <v>3971</v>
      </c>
      <c r="G944" s="287" t="s">
        <v>3972</v>
      </c>
    </row>
    <row r="945" spans="1:7" ht="16" x14ac:dyDescent="0.2">
      <c r="A945" s="287" t="s">
        <v>3130</v>
      </c>
      <c r="B945" s="287" t="s">
        <v>3973</v>
      </c>
      <c r="C945" s="287" t="s">
        <v>3974</v>
      </c>
      <c r="D945" s="287" t="s">
        <v>3975</v>
      </c>
      <c r="E945" s="287" t="s">
        <v>3976</v>
      </c>
      <c r="F945" s="287" t="s">
        <v>3977</v>
      </c>
      <c r="G945" s="287" t="s">
        <v>3978</v>
      </c>
    </row>
    <row r="946" spans="1:7" ht="16" x14ac:dyDescent="0.2">
      <c r="A946" s="287" t="s">
        <v>3131</v>
      </c>
      <c r="B946" s="287" t="s">
        <v>3979</v>
      </c>
      <c r="C946" s="287" t="s">
        <v>3980</v>
      </c>
      <c r="D946" s="287" t="s">
        <v>3981</v>
      </c>
      <c r="E946" s="287" t="s">
        <v>3982</v>
      </c>
      <c r="F946" s="287" t="s">
        <v>3983</v>
      </c>
      <c r="G946" s="287" t="s">
        <v>3984</v>
      </c>
    </row>
    <row r="947" spans="1:7" ht="16" x14ac:dyDescent="0.2">
      <c r="A947" s="287" t="s">
        <v>3063</v>
      </c>
      <c r="B947" s="287" t="s">
        <v>3592</v>
      </c>
      <c r="C947" s="287" t="s">
        <v>3593</v>
      </c>
      <c r="D947" s="287" t="s">
        <v>3594</v>
      </c>
      <c r="E947" s="287" t="s">
        <v>3595</v>
      </c>
      <c r="F947" s="287" t="s">
        <v>3596</v>
      </c>
      <c r="G947" s="287" t="s">
        <v>3597</v>
      </c>
    </row>
    <row r="948" spans="1:7" ht="16" x14ac:dyDescent="0.2">
      <c r="A948" s="287" t="s">
        <v>3064</v>
      </c>
      <c r="B948" s="287" t="s">
        <v>3598</v>
      </c>
      <c r="C948" s="287" t="s">
        <v>3599</v>
      </c>
      <c r="D948" s="287" t="s">
        <v>3600</v>
      </c>
      <c r="E948" s="287" t="s">
        <v>3601</v>
      </c>
      <c r="F948" s="287" t="s">
        <v>3602</v>
      </c>
      <c r="G948" s="287" t="s">
        <v>3603</v>
      </c>
    </row>
    <row r="949" spans="1:7" ht="16" x14ac:dyDescent="0.2">
      <c r="A949" s="287" t="s">
        <v>3132</v>
      </c>
      <c r="B949" s="287" t="s">
        <v>3985</v>
      </c>
      <c r="C949" s="287" t="s">
        <v>3986</v>
      </c>
      <c r="D949" s="287" t="s">
        <v>3987</v>
      </c>
      <c r="E949" s="287" t="s">
        <v>3988</v>
      </c>
      <c r="F949" s="287" t="s">
        <v>3989</v>
      </c>
      <c r="G949" s="287" t="s">
        <v>3990</v>
      </c>
    </row>
    <row r="950" spans="1:7" ht="16" x14ac:dyDescent="0.2">
      <c r="A950" s="287" t="s">
        <v>3065</v>
      </c>
      <c r="B950" s="287" t="s">
        <v>3604</v>
      </c>
      <c r="C950" s="287" t="s">
        <v>3605</v>
      </c>
      <c r="D950" s="287" t="s">
        <v>3606</v>
      </c>
      <c r="E950" s="287" t="s">
        <v>3607</v>
      </c>
      <c r="F950" s="287" t="s">
        <v>3608</v>
      </c>
      <c r="G950" s="287" t="s">
        <v>3609</v>
      </c>
    </row>
    <row r="951" spans="1:7" ht="16" x14ac:dyDescent="0.2">
      <c r="A951" s="287" t="s">
        <v>3133</v>
      </c>
      <c r="B951" s="287" t="s">
        <v>3991</v>
      </c>
      <c r="C951" s="287" t="s">
        <v>3992</v>
      </c>
      <c r="D951" s="287" t="s">
        <v>3993</v>
      </c>
      <c r="E951" s="287" t="s">
        <v>3994</v>
      </c>
      <c r="F951" s="287" t="s">
        <v>3995</v>
      </c>
      <c r="G951" s="287" t="s">
        <v>3996</v>
      </c>
    </row>
    <row r="952" spans="1:7" ht="16" x14ac:dyDescent="0.2">
      <c r="A952" s="287" t="s">
        <v>3134</v>
      </c>
      <c r="B952" s="287" t="s">
        <v>3997</v>
      </c>
      <c r="C952" s="287" t="s">
        <v>3998</v>
      </c>
      <c r="D952" s="287" t="s">
        <v>3999</v>
      </c>
      <c r="E952" s="287" t="s">
        <v>4000</v>
      </c>
      <c r="F952" s="287" t="s">
        <v>4000</v>
      </c>
      <c r="G952" s="287" t="s">
        <v>3998</v>
      </c>
    </row>
    <row r="953" spans="1:7" ht="16" x14ac:dyDescent="0.2">
      <c r="A953" s="287" t="s">
        <v>3066</v>
      </c>
      <c r="B953" s="287" t="s">
        <v>3610</v>
      </c>
      <c r="C953" s="287" t="s">
        <v>3611</v>
      </c>
      <c r="D953" s="287" t="s">
        <v>3612</v>
      </c>
      <c r="E953" s="287" t="s">
        <v>3613</v>
      </c>
      <c r="F953" s="287" t="s">
        <v>3614</v>
      </c>
      <c r="G953" s="287" t="s">
        <v>3615</v>
      </c>
    </row>
    <row r="954" spans="1:7" ht="16" x14ac:dyDescent="0.2">
      <c r="A954" s="287" t="s">
        <v>3166</v>
      </c>
      <c r="B954" s="287" t="s">
        <v>3166</v>
      </c>
      <c r="C954" s="287" t="s">
        <v>3166</v>
      </c>
      <c r="D954" s="287" t="s">
        <v>4162</v>
      </c>
      <c r="E954" s="287" t="s">
        <v>4163</v>
      </c>
      <c r="F954" s="287" t="s">
        <v>4164</v>
      </c>
      <c r="G954" s="287" t="s">
        <v>3166</v>
      </c>
    </row>
    <row r="955" spans="1:7" ht="16" x14ac:dyDescent="0.2">
      <c r="A955" s="287" t="s">
        <v>3135</v>
      </c>
      <c r="B955" s="287" t="s">
        <v>4001</v>
      </c>
      <c r="C955" s="287" t="s">
        <v>4002</v>
      </c>
      <c r="D955" s="287" t="s">
        <v>4003</v>
      </c>
      <c r="E955" s="287" t="s">
        <v>4004</v>
      </c>
      <c r="F955" s="287" t="s">
        <v>4005</v>
      </c>
      <c r="G955" s="287" t="s">
        <v>4006</v>
      </c>
    </row>
    <row r="956" spans="1:7" ht="16" x14ac:dyDescent="0.2">
      <c r="A956" s="287" t="s">
        <v>3067</v>
      </c>
      <c r="B956" s="287" t="s">
        <v>3616</v>
      </c>
      <c r="C956" s="287" t="s">
        <v>3617</v>
      </c>
      <c r="D956" s="287" t="s">
        <v>3618</v>
      </c>
      <c r="E956" s="287" t="s">
        <v>3619</v>
      </c>
      <c r="F956" s="287" t="s">
        <v>3620</v>
      </c>
      <c r="G956" s="287" t="s">
        <v>3621</v>
      </c>
    </row>
    <row r="957" spans="1:7" ht="16" x14ac:dyDescent="0.2">
      <c r="A957" s="287" t="s">
        <v>3211</v>
      </c>
      <c r="B957" s="287" t="s">
        <v>3622</v>
      </c>
      <c r="C957" s="287" t="s">
        <v>3623</v>
      </c>
      <c r="D957" s="287" t="s">
        <v>3624</v>
      </c>
      <c r="E957" s="287" t="s">
        <v>3625</v>
      </c>
      <c r="F957" s="287" t="s">
        <v>3626</v>
      </c>
      <c r="G957" s="287" t="s">
        <v>3627</v>
      </c>
    </row>
    <row r="958" spans="1:7" ht="16" x14ac:dyDescent="0.2">
      <c r="A958" s="287" t="s">
        <v>3069</v>
      </c>
      <c r="B958" s="287" t="s">
        <v>3069</v>
      </c>
      <c r="C958" s="287" t="s">
        <v>3628</v>
      </c>
      <c r="D958" s="287" t="s">
        <v>3629</v>
      </c>
      <c r="E958" s="287" t="s">
        <v>3630</v>
      </c>
      <c r="F958" s="287" t="s">
        <v>3631</v>
      </c>
      <c r="G958" s="287" t="s">
        <v>3632</v>
      </c>
    </row>
    <row r="959" spans="1:7" ht="16" x14ac:dyDescent="0.2">
      <c r="A959" s="287" t="s">
        <v>3070</v>
      </c>
      <c r="B959" s="287" t="s">
        <v>3633</v>
      </c>
      <c r="C959" s="287" t="s">
        <v>3634</v>
      </c>
      <c r="D959" s="287" t="s">
        <v>3635</v>
      </c>
      <c r="E959" s="287" t="s">
        <v>3636</v>
      </c>
      <c r="F959" s="287" t="s">
        <v>3637</v>
      </c>
      <c r="G959" s="287" t="s">
        <v>3638</v>
      </c>
    </row>
    <row r="960" spans="1:7" ht="16" x14ac:dyDescent="0.2">
      <c r="A960" s="287" t="s">
        <v>3071</v>
      </c>
      <c r="B960" s="287" t="s">
        <v>3639</v>
      </c>
      <c r="C960" s="287" t="s">
        <v>3640</v>
      </c>
      <c r="D960" s="287" t="s">
        <v>3641</v>
      </c>
      <c r="E960" s="287" t="s">
        <v>3642</v>
      </c>
      <c r="F960" s="287" t="s">
        <v>3643</v>
      </c>
      <c r="G960" s="287" t="s">
        <v>3644</v>
      </c>
    </row>
    <row r="961" spans="1:7" ht="16" x14ac:dyDescent="0.2">
      <c r="A961" s="287" t="s">
        <v>3072</v>
      </c>
      <c r="B961" s="287" t="s">
        <v>3645</v>
      </c>
      <c r="C961" s="287" t="s">
        <v>3646</v>
      </c>
      <c r="D961" s="287" t="s">
        <v>3647</v>
      </c>
      <c r="E961" s="287" t="s">
        <v>3648</v>
      </c>
      <c r="F961" s="287" t="s">
        <v>3649</v>
      </c>
      <c r="G961" s="287" t="s">
        <v>3650</v>
      </c>
    </row>
    <row r="962" spans="1:7" ht="16" x14ac:dyDescent="0.2">
      <c r="A962" s="287" t="s">
        <v>3073</v>
      </c>
      <c r="B962" s="287" t="s">
        <v>3651</v>
      </c>
      <c r="C962" s="287" t="s">
        <v>3652</v>
      </c>
      <c r="D962" s="287" t="s">
        <v>3653</v>
      </c>
      <c r="E962" s="287" t="s">
        <v>3654</v>
      </c>
      <c r="F962" s="287" t="s">
        <v>3655</v>
      </c>
      <c r="G962" s="287" t="s">
        <v>3656</v>
      </c>
    </row>
    <row r="963" spans="1:7" ht="16" x14ac:dyDescent="0.2">
      <c r="A963" s="287" t="s">
        <v>3074</v>
      </c>
      <c r="B963" s="287" t="s">
        <v>3469</v>
      </c>
      <c r="C963" s="287" t="s">
        <v>3657</v>
      </c>
      <c r="D963" s="287" t="s">
        <v>3658</v>
      </c>
      <c r="E963" s="287" t="s">
        <v>3659</v>
      </c>
      <c r="F963" s="287" t="s">
        <v>3655</v>
      </c>
      <c r="G963" s="287" t="s">
        <v>3660</v>
      </c>
    </row>
    <row r="964" spans="1:7" ht="16" x14ac:dyDescent="0.2">
      <c r="A964" s="287" t="s">
        <v>3075</v>
      </c>
      <c r="B964" s="287" t="s">
        <v>3661</v>
      </c>
      <c r="C964" s="287" t="s">
        <v>3662</v>
      </c>
      <c r="D964" s="287" t="s">
        <v>3661</v>
      </c>
      <c r="E964" s="287" t="s">
        <v>3663</v>
      </c>
      <c r="F964" s="287" t="s">
        <v>3664</v>
      </c>
      <c r="G964" s="287" t="s">
        <v>3665</v>
      </c>
    </row>
    <row r="965" spans="1:7" ht="16" x14ac:dyDescent="0.2">
      <c r="A965" s="287" t="s">
        <v>3136</v>
      </c>
      <c r="B965" s="287" t="s">
        <v>4007</v>
      </c>
      <c r="C965" s="287" t="s">
        <v>4008</v>
      </c>
      <c r="D965" s="287" t="s">
        <v>4009</v>
      </c>
      <c r="E965" s="287" t="s">
        <v>4010</v>
      </c>
      <c r="F965" s="287" t="s">
        <v>4011</v>
      </c>
      <c r="G965" s="287" t="s">
        <v>4012</v>
      </c>
    </row>
    <row r="966" spans="1:7" ht="16" x14ac:dyDescent="0.2">
      <c r="A966" s="287" t="s">
        <v>3076</v>
      </c>
      <c r="B966" s="287" t="s">
        <v>3666</v>
      </c>
      <c r="C966" s="287" t="s">
        <v>3667</v>
      </c>
      <c r="D966" s="287" t="s">
        <v>3668</v>
      </c>
      <c r="E966" s="287" t="s">
        <v>3669</v>
      </c>
      <c r="F966" s="287" t="s">
        <v>3670</v>
      </c>
      <c r="G966" s="287" t="s">
        <v>3671</v>
      </c>
    </row>
    <row r="967" spans="1:7" ht="16" x14ac:dyDescent="0.2">
      <c r="A967" s="287" t="s">
        <v>3184</v>
      </c>
      <c r="B967" s="287" t="s">
        <v>4253</v>
      </c>
      <c r="C967" s="287" t="s">
        <v>4254</v>
      </c>
      <c r="D967" s="287" t="s">
        <v>4255</v>
      </c>
      <c r="E967" s="287" t="s">
        <v>4256</v>
      </c>
      <c r="F967" s="287" t="s">
        <v>4257</v>
      </c>
      <c r="G967" s="287" t="s">
        <v>4258</v>
      </c>
    </row>
    <row r="968" spans="1:7" ht="16" x14ac:dyDescent="0.2">
      <c r="A968" s="287" t="s">
        <v>3077</v>
      </c>
      <c r="B968" s="287" t="s">
        <v>3672</v>
      </c>
      <c r="C968" s="287" t="s">
        <v>3673</v>
      </c>
      <c r="D968" s="287" t="s">
        <v>3674</v>
      </c>
      <c r="E968" s="287" t="s">
        <v>3675</v>
      </c>
      <c r="F968" s="287" t="s">
        <v>3676</v>
      </c>
      <c r="G968" s="287" t="s">
        <v>3677</v>
      </c>
    </row>
    <row r="969" spans="1:7" ht="16" x14ac:dyDescent="0.2">
      <c r="A969" s="287" t="s">
        <v>3078</v>
      </c>
      <c r="B969" s="287" t="s">
        <v>3678</v>
      </c>
      <c r="C969" s="287" t="s">
        <v>3679</v>
      </c>
      <c r="D969" s="287" t="s">
        <v>3680</v>
      </c>
      <c r="E969" s="287" t="s">
        <v>3681</v>
      </c>
      <c r="F969" s="287" t="s">
        <v>3682</v>
      </c>
      <c r="G969" s="287" t="s">
        <v>3683</v>
      </c>
    </row>
    <row r="970" spans="1:7" ht="16" x14ac:dyDescent="0.2">
      <c r="A970" s="287" t="s">
        <v>3079</v>
      </c>
      <c r="B970" s="287" t="s">
        <v>3684</v>
      </c>
      <c r="C970" s="287" t="s">
        <v>3685</v>
      </c>
      <c r="D970" s="287" t="s">
        <v>3686</v>
      </c>
      <c r="E970" s="287" t="s">
        <v>3687</v>
      </c>
      <c r="F970" s="287" t="s">
        <v>3688</v>
      </c>
      <c r="G970" s="287" t="s">
        <v>3689</v>
      </c>
    </row>
    <row r="971" spans="1:7" ht="16" x14ac:dyDescent="0.2">
      <c r="A971" s="287" t="s">
        <v>3137</v>
      </c>
      <c r="B971" s="287" t="s">
        <v>4013</v>
      </c>
      <c r="C971" s="287" t="s">
        <v>4014</v>
      </c>
      <c r="D971" s="287" t="s">
        <v>4015</v>
      </c>
      <c r="E971" s="287" t="s">
        <v>3906</v>
      </c>
      <c r="F971" s="287" t="s">
        <v>4016</v>
      </c>
      <c r="G971" s="287" t="s">
        <v>4017</v>
      </c>
    </row>
    <row r="972" spans="1:7" ht="16" x14ac:dyDescent="0.2">
      <c r="A972" s="287" t="s">
        <v>3080</v>
      </c>
      <c r="B972" s="287" t="s">
        <v>3690</v>
      </c>
      <c r="C972" s="287" t="s">
        <v>3691</v>
      </c>
      <c r="D972" s="287" t="s">
        <v>3692</v>
      </c>
      <c r="E972" s="287" t="s">
        <v>3693</v>
      </c>
      <c r="F972" s="287" t="s">
        <v>3694</v>
      </c>
      <c r="G972" s="287" t="s">
        <v>3691</v>
      </c>
    </row>
    <row r="973" spans="1:7" ht="16" x14ac:dyDescent="0.2">
      <c r="A973" s="287" t="s">
        <v>3081</v>
      </c>
      <c r="B973" s="287" t="s">
        <v>3695</v>
      </c>
      <c r="C973" s="287" t="s">
        <v>3696</v>
      </c>
      <c r="D973" s="287" t="s">
        <v>3697</v>
      </c>
      <c r="E973" s="287" t="s">
        <v>3698</v>
      </c>
      <c r="F973" s="287" t="s">
        <v>3699</v>
      </c>
      <c r="G973" s="287" t="s">
        <v>3700</v>
      </c>
    </row>
    <row r="974" spans="1:7" ht="16" x14ac:dyDescent="0.2">
      <c r="A974" s="287" t="s">
        <v>3138</v>
      </c>
      <c r="B974" s="287" t="s">
        <v>4018</v>
      </c>
      <c r="C974" s="287" t="s">
        <v>4019</v>
      </c>
      <c r="D974" s="287" t="s">
        <v>4020</v>
      </c>
      <c r="E974" s="287" t="s">
        <v>4021</v>
      </c>
      <c r="F974" s="287" t="s">
        <v>4022</v>
      </c>
      <c r="G974" s="287" t="s">
        <v>4023</v>
      </c>
    </row>
    <row r="975" spans="1:7" ht="16" x14ac:dyDescent="0.2">
      <c r="A975" s="287" t="s">
        <v>3167</v>
      </c>
      <c r="B975" s="287" t="s">
        <v>4165</v>
      </c>
      <c r="C975" s="287" t="s">
        <v>4166</v>
      </c>
      <c r="D975" s="287" t="s">
        <v>4167</v>
      </c>
      <c r="E975" s="287" t="s">
        <v>4168</v>
      </c>
      <c r="F975" s="287" t="s">
        <v>4169</v>
      </c>
      <c r="G975" s="287" t="s">
        <v>4165</v>
      </c>
    </row>
    <row r="976" spans="1:7" ht="16" x14ac:dyDescent="0.2">
      <c r="A976" s="287" t="s">
        <v>3168</v>
      </c>
      <c r="B976" s="287" t="s">
        <v>4170</v>
      </c>
      <c r="C976" s="287" t="s">
        <v>4171</v>
      </c>
      <c r="D976" s="287" t="s">
        <v>4172</v>
      </c>
      <c r="E976" s="287" t="s">
        <v>4173</v>
      </c>
      <c r="F976" s="287" t="s">
        <v>4174</v>
      </c>
      <c r="G976" s="287" t="s">
        <v>4171</v>
      </c>
    </row>
    <row r="977" spans="1:7" ht="16" x14ac:dyDescent="0.2">
      <c r="A977" s="287" t="s">
        <v>3169</v>
      </c>
      <c r="B977" s="287" t="s">
        <v>4175</v>
      </c>
      <c r="C977" s="287" t="s">
        <v>4176</v>
      </c>
      <c r="D977" s="287" t="s">
        <v>3169</v>
      </c>
      <c r="E977" s="287" t="s">
        <v>4177</v>
      </c>
      <c r="F977" s="287" t="s">
        <v>4178</v>
      </c>
      <c r="G977" s="287" t="s">
        <v>4179</v>
      </c>
    </row>
    <row r="978" spans="1:7" ht="16" x14ac:dyDescent="0.2">
      <c r="A978" s="287" t="s">
        <v>3170</v>
      </c>
      <c r="B978" s="287" t="s">
        <v>4180</v>
      </c>
      <c r="C978" s="287" t="s">
        <v>4181</v>
      </c>
      <c r="D978" s="287" t="s">
        <v>4182</v>
      </c>
      <c r="E978" s="287" t="s">
        <v>4183</v>
      </c>
      <c r="F978" s="287" t="s">
        <v>4183</v>
      </c>
      <c r="G978" s="287" t="s">
        <v>4184</v>
      </c>
    </row>
    <row r="979" spans="1:7" ht="16" x14ac:dyDescent="0.2">
      <c r="A979" s="287" t="s">
        <v>3171</v>
      </c>
      <c r="B979" s="287" t="s">
        <v>4185</v>
      </c>
      <c r="C979" s="287" t="s">
        <v>4186</v>
      </c>
      <c r="D979" s="287" t="s">
        <v>4187</v>
      </c>
      <c r="E979" s="287" t="s">
        <v>4188</v>
      </c>
      <c r="F979" s="287" t="s">
        <v>4189</v>
      </c>
      <c r="G979" s="287" t="s">
        <v>4190</v>
      </c>
    </row>
    <row r="980" spans="1:7" ht="16" x14ac:dyDescent="0.2">
      <c r="A980" s="287" t="s">
        <v>3082</v>
      </c>
      <c r="B980" s="287" t="s">
        <v>3701</v>
      </c>
      <c r="C980" s="287" t="s">
        <v>3702</v>
      </c>
      <c r="D980" s="287" t="s">
        <v>3703</v>
      </c>
      <c r="E980" s="287" t="s">
        <v>3704</v>
      </c>
      <c r="F980" s="287" t="s">
        <v>3705</v>
      </c>
      <c r="G980" s="287" t="s">
        <v>3702</v>
      </c>
    </row>
    <row r="981" spans="1:7" ht="16" x14ac:dyDescent="0.2">
      <c r="A981" s="287" t="s">
        <v>3083</v>
      </c>
      <c r="B981" s="287" t="s">
        <v>3706</v>
      </c>
      <c r="C981" s="287" t="s">
        <v>3707</v>
      </c>
      <c r="D981" s="287" t="s">
        <v>3708</v>
      </c>
      <c r="E981" s="287" t="s">
        <v>3709</v>
      </c>
      <c r="F981" s="287" t="s">
        <v>3710</v>
      </c>
      <c r="G981" s="287" t="s">
        <v>3711</v>
      </c>
    </row>
    <row r="982" spans="1:7" ht="16" x14ac:dyDescent="0.2">
      <c r="A982" s="287" t="s">
        <v>3084</v>
      </c>
      <c r="B982" s="287" t="s">
        <v>3712</v>
      </c>
      <c r="C982" s="287" t="s">
        <v>3713</v>
      </c>
      <c r="D982" s="287" t="s">
        <v>3714</v>
      </c>
      <c r="E982" s="287" t="s">
        <v>3715</v>
      </c>
      <c r="F982" s="287" t="s">
        <v>3716</v>
      </c>
      <c r="G982" s="287" t="s">
        <v>3717</v>
      </c>
    </row>
    <row r="983" spans="1:7" ht="16" x14ac:dyDescent="0.2">
      <c r="A983" s="287" t="s">
        <v>3085</v>
      </c>
      <c r="B983" s="287" t="s">
        <v>3718</v>
      </c>
      <c r="C983" s="287" t="s">
        <v>3719</v>
      </c>
      <c r="D983" s="287" t="s">
        <v>3720</v>
      </c>
      <c r="E983" s="287" t="s">
        <v>3721</v>
      </c>
      <c r="F983" s="287" t="s">
        <v>3722</v>
      </c>
      <c r="G983" s="287" t="s">
        <v>3723</v>
      </c>
    </row>
    <row r="984" spans="1:7" ht="16" x14ac:dyDescent="0.2">
      <c r="A984" s="287" t="s">
        <v>3086</v>
      </c>
      <c r="B984" s="287" t="s">
        <v>3724</v>
      </c>
      <c r="C984" s="287" t="s">
        <v>3725</v>
      </c>
      <c r="D984" s="287" t="s">
        <v>3726</v>
      </c>
      <c r="E984" s="287" t="s">
        <v>3727</v>
      </c>
      <c r="F984" s="287" t="s">
        <v>3728</v>
      </c>
      <c r="G984" s="287" t="s">
        <v>3729</v>
      </c>
    </row>
    <row r="985" spans="1:7" ht="16" x14ac:dyDescent="0.2">
      <c r="A985" s="287" t="s">
        <v>3139</v>
      </c>
      <c r="B985" s="287" t="s">
        <v>4024</v>
      </c>
      <c r="C985" s="287" t="s">
        <v>4025</v>
      </c>
      <c r="D985" s="287" t="s">
        <v>4026</v>
      </c>
      <c r="E985" s="287" t="s">
        <v>4027</v>
      </c>
      <c r="F985" s="287" t="s">
        <v>4028</v>
      </c>
      <c r="G985" s="287" t="s">
        <v>4029</v>
      </c>
    </row>
    <row r="986" spans="1:7" ht="16" x14ac:dyDescent="0.2">
      <c r="A986" s="287" t="s">
        <v>3140</v>
      </c>
      <c r="B986" s="287" t="s">
        <v>4030</v>
      </c>
      <c r="C986" s="287" t="s">
        <v>4031</v>
      </c>
      <c r="D986" s="287" t="s">
        <v>4032</v>
      </c>
      <c r="E986" s="287" t="s">
        <v>4033</v>
      </c>
      <c r="F986" s="287" t="s">
        <v>4034</v>
      </c>
      <c r="G986" s="287" t="s">
        <v>4035</v>
      </c>
    </row>
    <row r="987" spans="1:7" ht="16" x14ac:dyDescent="0.2">
      <c r="A987" s="287" t="s">
        <v>3172</v>
      </c>
      <c r="B987" s="287" t="s">
        <v>4191</v>
      </c>
      <c r="C987" s="287" t="s">
        <v>4192</v>
      </c>
      <c r="D987" s="287" t="s">
        <v>4193</v>
      </c>
      <c r="E987" s="287" t="s">
        <v>4194</v>
      </c>
      <c r="F987" s="287" t="s">
        <v>4195</v>
      </c>
      <c r="G987" s="287" t="s">
        <v>4196</v>
      </c>
    </row>
    <row r="988" spans="1:7" ht="16" x14ac:dyDescent="0.2">
      <c r="A988" s="287" t="s">
        <v>3087</v>
      </c>
      <c r="B988" s="287" t="s">
        <v>3087</v>
      </c>
      <c r="C988" s="287" t="s">
        <v>3087</v>
      </c>
      <c r="D988" s="287" t="s">
        <v>3087</v>
      </c>
      <c r="E988" s="287" t="s">
        <v>3730</v>
      </c>
      <c r="F988" s="287" t="s">
        <v>3731</v>
      </c>
      <c r="G988" s="287" t="s">
        <v>3087</v>
      </c>
    </row>
    <row r="989" spans="1:7" ht="16" x14ac:dyDescent="0.2">
      <c r="A989" s="287" t="s">
        <v>3141</v>
      </c>
      <c r="B989" s="287" t="s">
        <v>4036</v>
      </c>
      <c r="C989" s="287" t="s">
        <v>4037</v>
      </c>
      <c r="D989" s="287" t="s">
        <v>4038</v>
      </c>
      <c r="E989" s="287" t="s">
        <v>4039</v>
      </c>
      <c r="F989" s="287" t="s">
        <v>4040</v>
      </c>
      <c r="G989" s="287" t="s">
        <v>4041</v>
      </c>
    </row>
    <row r="990" spans="1:7" ht="16" x14ac:dyDescent="0.2">
      <c r="A990" s="287" t="s">
        <v>3142</v>
      </c>
      <c r="B990" s="287" t="s">
        <v>4042</v>
      </c>
      <c r="C990" s="287" t="s">
        <v>4043</v>
      </c>
      <c r="D990" s="287" t="s">
        <v>4044</v>
      </c>
      <c r="E990" s="287" t="s">
        <v>4045</v>
      </c>
      <c r="F990" s="287" t="s">
        <v>4046</v>
      </c>
      <c r="G990" s="287" t="s">
        <v>4047</v>
      </c>
    </row>
    <row r="991" spans="1:7" ht="16" x14ac:dyDescent="0.2">
      <c r="A991" s="287" t="s">
        <v>3173</v>
      </c>
      <c r="B991" s="287" t="s">
        <v>4197</v>
      </c>
      <c r="C991" s="287" t="s">
        <v>4198</v>
      </c>
      <c r="D991" s="287" t="s">
        <v>4199</v>
      </c>
      <c r="E991" s="287" t="s">
        <v>4200</v>
      </c>
      <c r="F991" s="287" t="s">
        <v>4201</v>
      </c>
      <c r="G991" s="287" t="s">
        <v>4202</v>
      </c>
    </row>
    <row r="992" spans="1:7" ht="16" x14ac:dyDescent="0.2">
      <c r="A992" s="287" t="s">
        <v>3174</v>
      </c>
      <c r="B992" s="287" t="s">
        <v>4203</v>
      </c>
      <c r="C992" s="287" t="s">
        <v>4204</v>
      </c>
      <c r="D992" s="287" t="s">
        <v>4205</v>
      </c>
      <c r="E992" s="287" t="s">
        <v>4206</v>
      </c>
      <c r="F992" s="287" t="s">
        <v>4207</v>
      </c>
      <c r="G992" s="287" t="s">
        <v>4208</v>
      </c>
    </row>
    <row r="993" spans="1:7" ht="16" x14ac:dyDescent="0.2">
      <c r="A993" s="287" t="s">
        <v>3175</v>
      </c>
      <c r="B993" s="287" t="s">
        <v>4209</v>
      </c>
      <c r="C993" s="287" t="s">
        <v>4210</v>
      </c>
      <c r="D993" s="287" t="s">
        <v>4211</v>
      </c>
      <c r="E993" s="287" t="s">
        <v>4212</v>
      </c>
      <c r="F993" s="287" t="s">
        <v>4213</v>
      </c>
      <c r="G993" s="287" t="s">
        <v>4214</v>
      </c>
    </row>
    <row r="994" spans="1:7" ht="16" x14ac:dyDescent="0.2">
      <c r="A994" s="287" t="s">
        <v>3088</v>
      </c>
      <c r="B994" s="287" t="s">
        <v>3732</v>
      </c>
      <c r="C994" s="287" t="s">
        <v>3733</v>
      </c>
      <c r="D994" s="287" t="s">
        <v>3734</v>
      </c>
      <c r="E994" s="287" t="s">
        <v>3735</v>
      </c>
      <c r="F994" s="287" t="s">
        <v>3736</v>
      </c>
      <c r="G994" s="287" t="s">
        <v>3737</v>
      </c>
    </row>
    <row r="995" spans="1:7" ht="16" x14ac:dyDescent="0.2">
      <c r="A995" s="287" t="s">
        <v>3089</v>
      </c>
      <c r="B995" s="287" t="s">
        <v>3738</v>
      </c>
      <c r="C995" s="287" t="s">
        <v>3739</v>
      </c>
      <c r="D995" s="287" t="s">
        <v>3740</v>
      </c>
      <c r="E995" s="287" t="s">
        <v>3741</v>
      </c>
      <c r="F995" s="287" t="s">
        <v>3742</v>
      </c>
      <c r="G995" s="287" t="s">
        <v>3743</v>
      </c>
    </row>
    <row r="996" spans="1:7" ht="16" x14ac:dyDescent="0.2">
      <c r="A996" s="287" t="s">
        <v>3090</v>
      </c>
      <c r="B996" s="287" t="s">
        <v>3744</v>
      </c>
      <c r="C996" s="287" t="s">
        <v>3745</v>
      </c>
      <c r="D996" s="287" t="s">
        <v>3746</v>
      </c>
      <c r="E996" s="287" t="s">
        <v>3747</v>
      </c>
      <c r="F996" s="287" t="s">
        <v>3748</v>
      </c>
      <c r="G996" s="287" t="s">
        <v>3749</v>
      </c>
    </row>
    <row r="997" spans="1:7" ht="16" x14ac:dyDescent="0.2">
      <c r="A997" s="287" t="s">
        <v>3091</v>
      </c>
      <c r="B997" s="287" t="s">
        <v>3750</v>
      </c>
      <c r="C997" s="287" t="s">
        <v>3751</v>
      </c>
      <c r="D997" s="287" t="s">
        <v>3752</v>
      </c>
      <c r="E997" s="287" t="s">
        <v>3753</v>
      </c>
      <c r="F997" s="287" t="s">
        <v>3754</v>
      </c>
      <c r="G997" s="287" t="s">
        <v>3755</v>
      </c>
    </row>
    <row r="998" spans="1:7" ht="16" x14ac:dyDescent="0.2">
      <c r="A998" s="287" t="s">
        <v>3143</v>
      </c>
      <c r="B998" s="287" t="s">
        <v>4048</v>
      </c>
      <c r="C998" s="287" t="s">
        <v>4049</v>
      </c>
      <c r="D998" s="287" t="s">
        <v>4050</v>
      </c>
      <c r="E998" s="287" t="s">
        <v>4051</v>
      </c>
      <c r="F998" s="287" t="s">
        <v>4052</v>
      </c>
      <c r="G998" s="287" t="s">
        <v>4053</v>
      </c>
    </row>
    <row r="999" spans="1:7" ht="16" x14ac:dyDescent="0.2">
      <c r="A999" s="287" t="s">
        <v>3092</v>
      </c>
      <c r="B999" s="287" t="s">
        <v>3756</v>
      </c>
      <c r="C999" s="287" t="s">
        <v>3677</v>
      </c>
      <c r="D999" s="287" t="s">
        <v>3757</v>
      </c>
      <c r="E999" s="287" t="s">
        <v>3758</v>
      </c>
      <c r="F999" s="287" t="s">
        <v>3759</v>
      </c>
      <c r="G999" s="287" t="s">
        <v>3760</v>
      </c>
    </row>
    <row r="1000" spans="1:7" ht="16" x14ac:dyDescent="0.2">
      <c r="A1000" s="287" t="s">
        <v>3176</v>
      </c>
      <c r="B1000" s="287" t="s">
        <v>4215</v>
      </c>
      <c r="C1000" s="287" t="s">
        <v>4216</v>
      </c>
      <c r="D1000" s="287" t="s">
        <v>4217</v>
      </c>
      <c r="E1000" s="287" t="s">
        <v>4218</v>
      </c>
      <c r="F1000" s="287" t="s">
        <v>4219</v>
      </c>
      <c r="G1000" s="287" t="s">
        <v>4220</v>
      </c>
    </row>
    <row r="1001" spans="1:7" ht="16" x14ac:dyDescent="0.2">
      <c r="A1001" s="287" t="s">
        <v>3177</v>
      </c>
      <c r="B1001" s="287" t="s">
        <v>4221</v>
      </c>
      <c r="C1001" s="287" t="s">
        <v>4222</v>
      </c>
      <c r="D1001" s="287" t="s">
        <v>4223</v>
      </c>
      <c r="E1001" s="287" t="s">
        <v>4224</v>
      </c>
      <c r="F1001" s="287" t="s">
        <v>4225</v>
      </c>
      <c r="G1001" s="287" t="s">
        <v>4226</v>
      </c>
    </row>
    <row r="1002" spans="1:7" ht="16" x14ac:dyDescent="0.2">
      <c r="A1002" s="287" t="s">
        <v>3093</v>
      </c>
      <c r="B1002" s="287" t="s">
        <v>3761</v>
      </c>
      <c r="C1002" s="287" t="s">
        <v>3762</v>
      </c>
      <c r="D1002" s="287" t="s">
        <v>3763</v>
      </c>
      <c r="E1002" s="287" t="s">
        <v>3764</v>
      </c>
      <c r="F1002" s="287" t="s">
        <v>3765</v>
      </c>
      <c r="G1002" s="287" t="s">
        <v>3766</v>
      </c>
    </row>
    <row r="1003" spans="1:7" ht="16" x14ac:dyDescent="0.2">
      <c r="A1003" s="287" t="s">
        <v>3094</v>
      </c>
      <c r="B1003" s="287" t="s">
        <v>3767</v>
      </c>
      <c r="C1003" s="287" t="s">
        <v>3768</v>
      </c>
      <c r="D1003" s="287" t="s">
        <v>3769</v>
      </c>
      <c r="E1003" s="287" t="s">
        <v>3770</v>
      </c>
      <c r="F1003" s="287" t="s">
        <v>3771</v>
      </c>
      <c r="G1003" s="287" t="s">
        <v>3768</v>
      </c>
    </row>
    <row r="1004" spans="1:7" ht="16" x14ac:dyDescent="0.2">
      <c r="A1004" s="287" t="s">
        <v>3144</v>
      </c>
      <c r="B1004" s="287" t="s">
        <v>3144</v>
      </c>
      <c r="C1004" s="287" t="s">
        <v>3144</v>
      </c>
      <c r="D1004" s="287" t="s">
        <v>4054</v>
      </c>
      <c r="E1004" s="287" t="s">
        <v>4055</v>
      </c>
      <c r="F1004" s="287" t="s">
        <v>4056</v>
      </c>
      <c r="G1004" s="287" t="s">
        <v>4057</v>
      </c>
    </row>
    <row r="1005" spans="1:7" ht="16" x14ac:dyDescent="0.2">
      <c r="A1005" s="287" t="s">
        <v>3145</v>
      </c>
      <c r="B1005" s="287" t="s">
        <v>4058</v>
      </c>
      <c r="C1005" s="287" t="s">
        <v>4059</v>
      </c>
      <c r="D1005" s="287" t="s">
        <v>4060</v>
      </c>
      <c r="E1005" s="287" t="s">
        <v>4061</v>
      </c>
      <c r="F1005" s="287" t="s">
        <v>4062</v>
      </c>
      <c r="G1005" s="287" t="s">
        <v>4063</v>
      </c>
    </row>
    <row r="1006" spans="1:7" ht="16" x14ac:dyDescent="0.2">
      <c r="A1006" s="287" t="s">
        <v>3146</v>
      </c>
      <c r="B1006" s="287" t="s">
        <v>3146</v>
      </c>
      <c r="C1006" s="287" t="s">
        <v>4064</v>
      </c>
      <c r="D1006" s="287" t="s">
        <v>4065</v>
      </c>
      <c r="E1006" s="287" t="s">
        <v>4066</v>
      </c>
      <c r="F1006" s="287" t="s">
        <v>4067</v>
      </c>
      <c r="G1006" s="287" t="s">
        <v>4068</v>
      </c>
    </row>
    <row r="1007" spans="1:7" ht="16" x14ac:dyDescent="0.2">
      <c r="A1007" s="287" t="s">
        <v>3147</v>
      </c>
      <c r="B1007" s="287" t="s">
        <v>4069</v>
      </c>
      <c r="C1007" s="287" t="s">
        <v>4070</v>
      </c>
      <c r="D1007" s="287" t="s">
        <v>4071</v>
      </c>
      <c r="E1007" s="287" t="s">
        <v>4072</v>
      </c>
      <c r="F1007" s="287" t="s">
        <v>4073</v>
      </c>
      <c r="G1007" s="287" t="s">
        <v>4074</v>
      </c>
    </row>
    <row r="1008" spans="1:7" ht="16" x14ac:dyDescent="0.2">
      <c r="A1008" s="287" t="s">
        <v>3095</v>
      </c>
      <c r="B1008" s="287" t="s">
        <v>3772</v>
      </c>
      <c r="C1008" s="287" t="s">
        <v>3773</v>
      </c>
      <c r="D1008" s="287" t="s">
        <v>3774</v>
      </c>
      <c r="E1008" s="287" t="s">
        <v>3775</v>
      </c>
      <c r="F1008" s="287" t="s">
        <v>3776</v>
      </c>
      <c r="G1008" s="287" t="s">
        <v>3777</v>
      </c>
    </row>
    <row r="1009" spans="1:7" ht="16" x14ac:dyDescent="0.2">
      <c r="A1009" s="287" t="s">
        <v>3096</v>
      </c>
      <c r="B1009" s="287" t="s">
        <v>3778</v>
      </c>
      <c r="C1009" s="287" t="s">
        <v>3779</v>
      </c>
      <c r="D1009" s="287" t="s">
        <v>3780</v>
      </c>
      <c r="E1009" s="287" t="s">
        <v>3781</v>
      </c>
      <c r="F1009" s="287" t="s">
        <v>3782</v>
      </c>
      <c r="G1009" s="287" t="s">
        <v>3783</v>
      </c>
    </row>
    <row r="1010" spans="1:7" ht="16" x14ac:dyDescent="0.2">
      <c r="A1010" s="287" t="s">
        <v>3178</v>
      </c>
      <c r="B1010" s="287" t="s">
        <v>4227</v>
      </c>
      <c r="C1010" s="287" t="s">
        <v>4228</v>
      </c>
      <c r="D1010" s="287" t="s">
        <v>4229</v>
      </c>
      <c r="E1010" s="287" t="s">
        <v>4230</v>
      </c>
      <c r="F1010" s="287" t="s">
        <v>4231</v>
      </c>
      <c r="G1010" s="287" t="s">
        <v>4232</v>
      </c>
    </row>
    <row r="1011" spans="1:7" ht="16" x14ac:dyDescent="0.2">
      <c r="A1011" s="287" t="s">
        <v>3179</v>
      </c>
      <c r="B1011" s="287" t="s">
        <v>4233</v>
      </c>
      <c r="C1011" s="287" t="s">
        <v>4234</v>
      </c>
      <c r="D1011" s="287" t="s">
        <v>4235</v>
      </c>
      <c r="E1011" s="287" t="s">
        <v>4236</v>
      </c>
      <c r="F1011" s="287" t="s">
        <v>4237</v>
      </c>
      <c r="G1011" s="287" t="s">
        <v>4238</v>
      </c>
    </row>
    <row r="1012" spans="1:7" ht="16" x14ac:dyDescent="0.2">
      <c r="A1012" s="287" t="s">
        <v>3097</v>
      </c>
      <c r="B1012" s="287" t="s">
        <v>3784</v>
      </c>
      <c r="C1012" s="287" t="s">
        <v>3785</v>
      </c>
      <c r="D1012" s="287" t="s">
        <v>3786</v>
      </c>
      <c r="E1012" s="287" t="s">
        <v>3787</v>
      </c>
      <c r="F1012" s="287" t="s">
        <v>3788</v>
      </c>
      <c r="G1012" s="287" t="s">
        <v>3785</v>
      </c>
    </row>
    <row r="1013" spans="1:7" ht="16" x14ac:dyDescent="0.2">
      <c r="A1013" s="287" t="s">
        <v>3148</v>
      </c>
      <c r="B1013" s="287" t="s">
        <v>4075</v>
      </c>
      <c r="C1013" s="287" t="s">
        <v>4076</v>
      </c>
      <c r="D1013" s="287" t="s">
        <v>4077</v>
      </c>
      <c r="E1013" s="287" t="s">
        <v>4078</v>
      </c>
      <c r="F1013" s="287" t="s">
        <v>4079</v>
      </c>
      <c r="G1013" s="287" t="s">
        <v>4080</v>
      </c>
    </row>
    <row r="1014" spans="1:7" ht="16" x14ac:dyDescent="0.2">
      <c r="A1014" s="287" t="s">
        <v>3098</v>
      </c>
      <c r="B1014" s="287" t="s">
        <v>3789</v>
      </c>
      <c r="C1014" s="287" t="s">
        <v>3789</v>
      </c>
      <c r="D1014" s="287" t="s">
        <v>3790</v>
      </c>
      <c r="E1014" s="287" t="s">
        <v>3791</v>
      </c>
      <c r="F1014" s="287" t="s">
        <v>3792</v>
      </c>
      <c r="G1014" s="287" t="s">
        <v>3789</v>
      </c>
    </row>
    <row r="1015" spans="1:7" ht="16" x14ac:dyDescent="0.2">
      <c r="A1015" s="287" t="s">
        <v>3149</v>
      </c>
      <c r="B1015" s="287" t="s">
        <v>4081</v>
      </c>
      <c r="C1015" s="287" t="s">
        <v>4082</v>
      </c>
      <c r="D1015" s="287" t="s">
        <v>4083</v>
      </c>
      <c r="E1015" s="287" t="s">
        <v>4084</v>
      </c>
      <c r="F1015" s="287" t="s">
        <v>4084</v>
      </c>
      <c r="G1015" s="287" t="s">
        <v>4085</v>
      </c>
    </row>
    <row r="1016" spans="1:7" ht="16" x14ac:dyDescent="0.2">
      <c r="A1016" s="287" t="s">
        <v>3180</v>
      </c>
      <c r="B1016" s="287" t="s">
        <v>4239</v>
      </c>
      <c r="C1016" s="287" t="s">
        <v>3180</v>
      </c>
      <c r="D1016" s="287" t="s">
        <v>4240</v>
      </c>
      <c r="E1016" s="287" t="s">
        <v>4241</v>
      </c>
      <c r="F1016" s="287" t="s">
        <v>4242</v>
      </c>
      <c r="G1016" s="287" t="s">
        <v>3180</v>
      </c>
    </row>
    <row r="1017" spans="1:7" ht="16" x14ac:dyDescent="0.2">
      <c r="A1017" s="287" t="s">
        <v>3181</v>
      </c>
      <c r="B1017" s="287" t="s">
        <v>4243</v>
      </c>
      <c r="C1017" s="287" t="s">
        <v>4244</v>
      </c>
      <c r="D1017" s="287" t="s">
        <v>4245</v>
      </c>
      <c r="E1017" s="287" t="s">
        <v>4246</v>
      </c>
      <c r="F1017" s="287" t="s">
        <v>4247</v>
      </c>
      <c r="G1017" s="287" t="s">
        <v>4248</v>
      </c>
    </row>
    <row r="1018" spans="1:7" ht="16" x14ac:dyDescent="0.2">
      <c r="A1018" s="287" t="s">
        <v>3099</v>
      </c>
      <c r="B1018" s="287" t="s">
        <v>3793</v>
      </c>
      <c r="C1018" s="287" t="s">
        <v>3794</v>
      </c>
      <c r="D1018" s="287" t="s">
        <v>3793</v>
      </c>
      <c r="E1018" s="287" t="s">
        <v>3795</v>
      </c>
      <c r="F1018" s="287" t="s">
        <v>3796</v>
      </c>
      <c r="G1018" s="287" t="s">
        <v>3797</v>
      </c>
    </row>
    <row r="1019" spans="1:7" ht="16" x14ac:dyDescent="0.2">
      <c r="A1019" s="287" t="s">
        <v>3100</v>
      </c>
      <c r="B1019" s="287" t="s">
        <v>3798</v>
      </c>
      <c r="C1019" s="287" t="s">
        <v>3799</v>
      </c>
      <c r="D1019" s="287" t="s">
        <v>3800</v>
      </c>
      <c r="E1019" s="287" t="s">
        <v>3801</v>
      </c>
      <c r="F1019" s="287" t="s">
        <v>3801</v>
      </c>
      <c r="G1019" s="287" t="s">
        <v>3799</v>
      </c>
    </row>
    <row r="1020" spans="1:7" ht="16" x14ac:dyDescent="0.2">
      <c r="A1020" s="287" t="s">
        <v>3101</v>
      </c>
      <c r="B1020" s="287" t="s">
        <v>3802</v>
      </c>
      <c r="C1020" s="287" t="s">
        <v>3803</v>
      </c>
      <c r="D1020" s="287" t="s">
        <v>3804</v>
      </c>
      <c r="E1020" s="287" t="s">
        <v>3805</v>
      </c>
      <c r="F1020" s="287" t="s">
        <v>3806</v>
      </c>
      <c r="G1020" s="287" t="s">
        <v>3807</v>
      </c>
    </row>
    <row r="1021" spans="1:7" ht="16" x14ac:dyDescent="0.2">
      <c r="A1021" s="287" t="s">
        <v>3182</v>
      </c>
      <c r="B1021" s="287" t="s">
        <v>3182</v>
      </c>
      <c r="C1021" s="287" t="s">
        <v>3182</v>
      </c>
      <c r="D1021" s="287" t="s">
        <v>4249</v>
      </c>
      <c r="E1021" s="287" t="s">
        <v>4250</v>
      </c>
      <c r="F1021" s="287" t="s">
        <v>4251</v>
      </c>
      <c r="G1021" s="287" t="s">
        <v>4252</v>
      </c>
    </row>
    <row r="1022" spans="1:7" ht="16" x14ac:dyDescent="0.2">
      <c r="A1022" s="283" t="s">
        <v>3202</v>
      </c>
      <c r="B1022" s="283" t="s">
        <v>4809</v>
      </c>
      <c r="C1022" s="283" t="s">
        <v>4810</v>
      </c>
      <c r="D1022" s="283" t="s">
        <v>4811</v>
      </c>
      <c r="E1022" s="283" t="s">
        <v>1234</v>
      </c>
      <c r="F1022" s="283" t="s">
        <v>4812</v>
      </c>
      <c r="G1022" s="283" t="s">
        <v>4813</v>
      </c>
    </row>
    <row r="1023" spans="1:7" ht="16" x14ac:dyDescent="0.2">
      <c r="A1023" s="283" t="s">
        <v>3203</v>
      </c>
      <c r="B1023" s="283" t="s">
        <v>4738</v>
      </c>
      <c r="C1023" s="283" t="s">
        <v>3203</v>
      </c>
      <c r="D1023" s="283" t="s">
        <v>4739</v>
      </c>
      <c r="E1023" s="283" t="s">
        <v>4740</v>
      </c>
      <c r="F1023" s="283" t="s">
        <v>4741</v>
      </c>
      <c r="G1023" s="283" t="s">
        <v>4742</v>
      </c>
    </row>
    <row r="1024" spans="1:7" ht="16" x14ac:dyDescent="0.2">
      <c r="A1024" s="283" t="s">
        <v>3204</v>
      </c>
      <c r="B1024" s="283" t="s">
        <v>3204</v>
      </c>
      <c r="C1024" s="283" t="s">
        <v>4743</v>
      </c>
      <c r="D1024" s="283" t="s">
        <v>3204</v>
      </c>
      <c r="E1024" s="283" t="s">
        <v>4744</v>
      </c>
      <c r="F1024" s="283" t="s">
        <v>4745</v>
      </c>
      <c r="G1024" s="283" t="s">
        <v>4746</v>
      </c>
    </row>
    <row r="1025" spans="1:7" ht="16" x14ac:dyDescent="0.2">
      <c r="A1025" s="283" t="s">
        <v>3205</v>
      </c>
      <c r="B1025" s="283" t="s">
        <v>4814</v>
      </c>
      <c r="C1025" s="283" t="s">
        <v>4815</v>
      </c>
      <c r="D1025" s="283" t="s">
        <v>4816</v>
      </c>
      <c r="E1025" s="283" t="s">
        <v>4817</v>
      </c>
      <c r="F1025" s="283" t="s">
        <v>4818</v>
      </c>
      <c r="G1025" s="283" t="s">
        <v>4819</v>
      </c>
    </row>
    <row r="1026" spans="1:7" ht="16" x14ac:dyDescent="0.2">
      <c r="A1026" s="283" t="s">
        <v>3206</v>
      </c>
      <c r="B1026" s="283" t="s">
        <v>4820</v>
      </c>
      <c r="C1026" s="283" t="s">
        <v>4821</v>
      </c>
      <c r="D1026" s="283" t="s">
        <v>4822</v>
      </c>
      <c r="E1026" s="283" t="s">
        <v>4823</v>
      </c>
      <c r="F1026" s="283" t="s">
        <v>4824</v>
      </c>
      <c r="G1026" s="283" t="s">
        <v>4825</v>
      </c>
    </row>
    <row r="1027" spans="1:7" ht="16" x14ac:dyDescent="0.2">
      <c r="A1027" s="283" t="s">
        <v>133</v>
      </c>
      <c r="B1027" s="283" t="s">
        <v>133</v>
      </c>
      <c r="C1027" s="283" t="s">
        <v>133</v>
      </c>
      <c r="D1027" s="283" t="s">
        <v>133</v>
      </c>
      <c r="E1027" s="283" t="s">
        <v>1337</v>
      </c>
      <c r="F1027" s="283" t="s">
        <v>1338</v>
      </c>
      <c r="G1027" s="283" t="s">
        <v>1339</v>
      </c>
    </row>
    <row r="1028" spans="1:7" ht="16" x14ac:dyDescent="0.2">
      <c r="A1028" s="283" t="s">
        <v>3207</v>
      </c>
      <c r="B1028" s="283" t="s">
        <v>4747</v>
      </c>
      <c r="C1028" s="283" t="s">
        <v>3207</v>
      </c>
      <c r="D1028" s="283" t="s">
        <v>4748</v>
      </c>
      <c r="E1028" s="283" t="s">
        <v>4751</v>
      </c>
      <c r="F1028" s="283" t="s">
        <v>4749</v>
      </c>
      <c r="G1028" s="283" t="s">
        <v>4750</v>
      </c>
    </row>
    <row r="1029" spans="1:7" ht="16" x14ac:dyDescent="0.2">
      <c r="A1029" s="283" t="s">
        <v>3208</v>
      </c>
      <c r="B1029" s="283" t="s">
        <v>4826</v>
      </c>
      <c r="C1029" s="283" t="s">
        <v>4827</v>
      </c>
      <c r="D1029" s="283" t="s">
        <v>4828</v>
      </c>
      <c r="E1029" s="283" t="s">
        <v>4829</v>
      </c>
      <c r="F1029" s="283" t="s">
        <v>4830</v>
      </c>
      <c r="G1029" s="283" t="s">
        <v>4831</v>
      </c>
    </row>
    <row r="1030" spans="1:7" ht="16" x14ac:dyDescent="0.2">
      <c r="A1030" s="283" t="s">
        <v>3209</v>
      </c>
      <c r="B1030" s="283" t="s">
        <v>4832</v>
      </c>
      <c r="C1030" s="283" t="s">
        <v>4833</v>
      </c>
      <c r="D1030" s="283" t="s">
        <v>4834</v>
      </c>
      <c r="E1030" s="283" t="s">
        <v>4835</v>
      </c>
      <c r="F1030" s="283" t="s">
        <v>4836</v>
      </c>
      <c r="G1030" s="283" t="s">
        <v>4837</v>
      </c>
    </row>
    <row r="1031" spans="1:7" ht="16" x14ac:dyDescent="0.2">
      <c r="A1031" s="283" t="s">
        <v>3210</v>
      </c>
      <c r="B1031" s="283" t="s">
        <v>3210</v>
      </c>
      <c r="C1031" s="283" t="s">
        <v>3210</v>
      </c>
      <c r="D1031" s="283" t="s">
        <v>3210</v>
      </c>
      <c r="E1031" s="283" t="s">
        <v>4752</v>
      </c>
      <c r="F1031" s="283" t="s">
        <v>4753</v>
      </c>
      <c r="G1031" s="283" t="s">
        <v>3210</v>
      </c>
    </row>
    <row r="1032" spans="1:7" ht="16" x14ac:dyDescent="0.2">
      <c r="A1032" s="283" t="s">
        <v>4755</v>
      </c>
      <c r="B1032" s="283" t="s">
        <v>4797</v>
      </c>
      <c r="C1032" s="283" t="s">
        <v>4798</v>
      </c>
      <c r="D1032" s="283" t="s">
        <v>4799</v>
      </c>
      <c r="E1032" s="283" t="s">
        <v>4800</v>
      </c>
      <c r="F1032" s="283" t="s">
        <v>4801</v>
      </c>
      <c r="G1032" s="283" t="s">
        <v>4802</v>
      </c>
    </row>
    <row r="1033" spans="1:7" ht="80" x14ac:dyDescent="0.2">
      <c r="A1033" s="283" t="s">
        <v>3289</v>
      </c>
      <c r="B1033" s="283" t="s">
        <v>4631</v>
      </c>
      <c r="C1033" s="283" t="s">
        <v>4633</v>
      </c>
      <c r="D1033" s="283" t="s">
        <v>4635</v>
      </c>
      <c r="E1033" s="283" t="s">
        <v>4637</v>
      </c>
      <c r="F1033" s="283" t="s">
        <v>4639</v>
      </c>
      <c r="G1033" s="283" t="s">
        <v>4641</v>
      </c>
    </row>
    <row r="1034" spans="1:7" ht="112" x14ac:dyDescent="0.2">
      <c r="A1034" s="283" t="s">
        <v>3266</v>
      </c>
      <c r="B1034" s="283" t="s">
        <v>4632</v>
      </c>
      <c r="C1034" s="283" t="s">
        <v>4634</v>
      </c>
      <c r="D1034" s="283" t="s">
        <v>4636</v>
      </c>
      <c r="E1034" s="283" t="s">
        <v>4638</v>
      </c>
      <c r="F1034" s="283" t="s">
        <v>4640</v>
      </c>
      <c r="G1034" s="283" t="s">
        <v>4642</v>
      </c>
    </row>
    <row r="1035" spans="1:7" ht="16" x14ac:dyDescent="0.2">
      <c r="A1035" s="283" t="s">
        <v>3279</v>
      </c>
      <c r="B1035" s="283" t="s">
        <v>4781</v>
      </c>
      <c r="C1035" s="283" t="s">
        <v>4782</v>
      </c>
      <c r="D1035" s="283" t="s">
        <v>4783</v>
      </c>
      <c r="E1035" s="283" t="s">
        <v>4784</v>
      </c>
      <c r="F1035" s="283" t="s">
        <v>4647</v>
      </c>
      <c r="G1035" s="283" t="s">
        <v>4648</v>
      </c>
    </row>
    <row r="1036" spans="1:7" ht="32" x14ac:dyDescent="0.2">
      <c r="A1036" s="283" t="s">
        <v>3280</v>
      </c>
      <c r="B1036" s="283" t="s">
        <v>4785</v>
      </c>
      <c r="C1036" s="283" t="s">
        <v>4786</v>
      </c>
      <c r="D1036" s="283" t="s">
        <v>4787</v>
      </c>
      <c r="E1036" s="283" t="s">
        <v>4788</v>
      </c>
      <c r="F1036" s="283" t="s">
        <v>4789</v>
      </c>
      <c r="G1036" s="283" t="s">
        <v>4790</v>
      </c>
    </row>
    <row r="1037" spans="1:7" ht="16" x14ac:dyDescent="0.2">
      <c r="A1037" s="288" t="s">
        <v>3282</v>
      </c>
      <c r="B1037" s="288"/>
      <c r="C1037" s="288"/>
      <c r="D1037" s="288"/>
      <c r="E1037" s="288"/>
      <c r="F1037" s="288"/>
      <c r="G1037" s="288"/>
    </row>
    <row r="1038" spans="1:7" ht="16" x14ac:dyDescent="0.2">
      <c r="A1038" s="283" t="s">
        <v>3303</v>
      </c>
      <c r="B1038" s="283" t="s">
        <v>4776</v>
      </c>
      <c r="C1038" s="283" t="s">
        <v>4777</v>
      </c>
      <c r="D1038" s="283" t="s">
        <v>4778</v>
      </c>
      <c r="E1038" s="283" t="s">
        <v>4779</v>
      </c>
      <c r="F1038" s="283" t="s">
        <v>4780</v>
      </c>
      <c r="G1038" s="283" t="s">
        <v>4777</v>
      </c>
    </row>
    <row r="1039" spans="1:7" ht="16" x14ac:dyDescent="0.2">
      <c r="A1039" s="283" t="s">
        <v>3283</v>
      </c>
      <c r="B1039" s="283" t="s">
        <v>4838</v>
      </c>
      <c r="C1039" s="283" t="s">
        <v>4839</v>
      </c>
      <c r="D1039" s="283" t="s">
        <v>4840</v>
      </c>
      <c r="E1039" s="283" t="s">
        <v>4841</v>
      </c>
      <c r="F1039" s="283" t="s">
        <v>4842</v>
      </c>
      <c r="G1039" s="283" t="s">
        <v>4843</v>
      </c>
    </row>
    <row r="1040" spans="1:7" ht="16" x14ac:dyDescent="0.2">
      <c r="A1040" s="283" t="s">
        <v>3294</v>
      </c>
      <c r="B1040" s="283" t="s">
        <v>4333</v>
      </c>
      <c r="C1040" s="283" t="s">
        <v>4336</v>
      </c>
      <c r="D1040" s="283" t="s">
        <v>4339</v>
      </c>
      <c r="E1040" s="283" t="s">
        <v>4342</v>
      </c>
      <c r="F1040" s="283" t="s">
        <v>4345</v>
      </c>
      <c r="G1040" s="283" t="s">
        <v>4348</v>
      </c>
    </row>
    <row r="1041" spans="1:7" ht="16" x14ac:dyDescent="0.2">
      <c r="A1041" s="283" t="s">
        <v>3295</v>
      </c>
      <c r="B1041" s="283" t="s">
        <v>4334</v>
      </c>
      <c r="C1041" s="283" t="s">
        <v>4337</v>
      </c>
      <c r="D1041" s="283" t="s">
        <v>4340</v>
      </c>
      <c r="E1041" s="283" t="s">
        <v>4343</v>
      </c>
      <c r="F1041" s="283" t="s">
        <v>4346</v>
      </c>
      <c r="G1041" s="283" t="s">
        <v>4349</v>
      </c>
    </row>
    <row r="1042" spans="1:7" ht="16" x14ac:dyDescent="0.2">
      <c r="A1042" s="283" t="s">
        <v>3296</v>
      </c>
      <c r="B1042" s="283" t="s">
        <v>4335</v>
      </c>
      <c r="C1042" s="283" t="s">
        <v>4338</v>
      </c>
      <c r="D1042" s="283" t="s">
        <v>4341</v>
      </c>
      <c r="E1042" s="283" t="s">
        <v>4344</v>
      </c>
      <c r="F1042" s="283" t="s">
        <v>4347</v>
      </c>
      <c r="G1042" s="283" t="s">
        <v>4350</v>
      </c>
    </row>
    <row r="1043" spans="1:7" ht="16" x14ac:dyDescent="0.2">
      <c r="A1043" s="283" t="s">
        <v>3302</v>
      </c>
      <c r="B1043" s="283" t="s">
        <v>4401</v>
      </c>
      <c r="C1043" s="283" t="s">
        <v>4402</v>
      </c>
      <c r="D1043" s="283" t="s">
        <v>4403</v>
      </c>
      <c r="E1043" s="283" t="s">
        <v>4404</v>
      </c>
      <c r="F1043" s="283" t="s">
        <v>4405</v>
      </c>
      <c r="G1043" s="283" t="s">
        <v>4406</v>
      </c>
    </row>
    <row r="1044" spans="1:7" ht="16" x14ac:dyDescent="0.2">
      <c r="A1044" s="250" t="s">
        <v>3291</v>
      </c>
      <c r="B1044" s="250" t="s">
        <v>4307</v>
      </c>
      <c r="C1044" s="250" t="s">
        <v>3291</v>
      </c>
      <c r="D1044" s="250" t="s">
        <v>4308</v>
      </c>
      <c r="E1044" s="250" t="s">
        <v>3352</v>
      </c>
      <c r="F1044" s="250" t="s">
        <v>3353</v>
      </c>
      <c r="G1044" s="250" t="s">
        <v>3291</v>
      </c>
    </row>
    <row r="1045" spans="1:7" ht="16" x14ac:dyDescent="0.2">
      <c r="A1045" s="283" t="s">
        <v>4737</v>
      </c>
      <c r="B1045" s="283" t="s">
        <v>4791</v>
      </c>
      <c r="C1045" s="283" t="s">
        <v>4792</v>
      </c>
      <c r="D1045" s="283" t="s">
        <v>4793</v>
      </c>
      <c r="E1045" s="283" t="s">
        <v>4794</v>
      </c>
      <c r="F1045" s="283" t="s">
        <v>4795</v>
      </c>
      <c r="G1045" s="283" t="s">
        <v>4796</v>
      </c>
    </row>
    <row r="1046" spans="1:7" ht="16" x14ac:dyDescent="0.2">
      <c r="A1046" s="250" t="s">
        <v>4873</v>
      </c>
      <c r="B1046" s="250" t="s">
        <v>5230</v>
      </c>
      <c r="C1046" s="250" t="s">
        <v>5232</v>
      </c>
      <c r="D1046" s="250" t="s">
        <v>5234</v>
      </c>
      <c r="E1046" s="250" t="s">
        <v>5236</v>
      </c>
      <c r="F1046" s="250" t="s">
        <v>5237</v>
      </c>
      <c r="G1046" s="250" t="s">
        <v>5238</v>
      </c>
    </row>
    <row r="1047" spans="1:7" ht="16" x14ac:dyDescent="0.2">
      <c r="A1047" s="250" t="s">
        <v>4874</v>
      </c>
      <c r="B1047" s="250" t="s">
        <v>5231</v>
      </c>
      <c r="C1047" s="250" t="s">
        <v>5233</v>
      </c>
      <c r="D1047" s="250" t="s">
        <v>5235</v>
      </c>
      <c r="E1047" s="250" t="s">
        <v>414</v>
      </c>
      <c r="F1047" s="250" t="s">
        <v>415</v>
      </c>
      <c r="G1047" s="250" t="s">
        <v>5239</v>
      </c>
    </row>
  </sheetData>
  <mergeCells count="9">
    <mergeCell ref="A610:G610"/>
    <mergeCell ref="A631:G631"/>
    <mergeCell ref="A11:G11"/>
    <mergeCell ref="A472:G472"/>
    <mergeCell ref="A450:G450"/>
    <mergeCell ref="A428:G428"/>
    <mergeCell ref="A36:G36"/>
    <mergeCell ref="A165:G165"/>
    <mergeCell ref="A404:G40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2"/>
  <sheetViews>
    <sheetView topLeftCell="B1" zoomScaleNormal="100" workbookViewId="0">
      <selection activeCell="H1" sqref="H1"/>
    </sheetView>
  </sheetViews>
  <sheetFormatPr baseColWidth="10" defaultColWidth="14.5" defaultRowHeight="15" x14ac:dyDescent="0.2"/>
  <cols>
    <col min="1" max="1" width="17.83203125" customWidth="1"/>
    <col min="2" max="2" width="29.6640625" customWidth="1"/>
    <col min="7" max="7" width="6.5" customWidth="1"/>
    <col min="11" max="11" width="20.6640625" customWidth="1"/>
  </cols>
  <sheetData>
    <row r="1" spans="1:20" ht="16" x14ac:dyDescent="0.2">
      <c r="A1" s="180" t="s">
        <v>3022</v>
      </c>
      <c r="B1" s="181" t="s">
        <v>3023</v>
      </c>
      <c r="C1" s="182"/>
      <c r="D1" s="182"/>
      <c r="E1" s="183"/>
      <c r="F1" s="217" t="str">
        <f>IF(Declaration!$I$4="English",Languages!A679,IF(Declaration!$I$4="French",Languages!B679,IF(Declaration!$I$4="Spanish",Languages!C679,IF(Declaration!$I$4="German",Languages!D679,IF(Declaration!$I$4="Chinese",Languages!E679,IF(Declaration!$I$4="Japanese",Languages!F679,IF(Declaration!$I$4="Portugese",Languages!G679)))))))</f>
        <v>Sector</v>
      </c>
      <c r="G1" s="217"/>
      <c r="H1" s="217" t="str">
        <f>IF(Declaration!$I$4="English",Languages!A680,IF(Declaration!$I$4="French",Languages!B680,IF(Declaration!$I$4="Spanish",Languages!C680,IF(Declaration!$I$4="German",Languages!D680,IF(Declaration!$I$4="Chinese",Languages!E680,IF(Declaration!$I$4="Japanese",Languages!F680,IF(Declaration!$I$4="Portugese",Languages!G680)))))))</f>
        <v>Agriculture</v>
      </c>
      <c r="I1" s="217" t="str">
        <f>IF(Declaration!$I$4="English",Languages!A681,IF(Declaration!$I$4="French",Languages!B681,IF(Declaration!$I$4="Spanish",Languages!C681,IF(Declaration!$I$4="German",Languages!D681,IF(Declaration!$I$4="Chinese",Languages!E681,IF(Declaration!$I$4="Japanese",Languages!F681,IF(Declaration!$I$4="Portugese",Languages!G681)))))))</f>
        <v>Manufacturing</v>
      </c>
      <c r="J1" s="217" t="str">
        <f>IF(Declaration!$I$4="English",Languages!A682,IF(Declaration!$I$4="French",Languages!B682,IF(Declaration!$I$4="Spanish",Languages!C682,IF(Declaration!$I$4="German",Languages!D682,IF(Declaration!$I$4="Chinese",Languages!E682,IF(Declaration!$I$4="Japanese",Languages!F682,IF(Declaration!$I$4="Portugese",Languages!G682)))))))</f>
        <v>Mining</v>
      </c>
      <c r="K1" s="217" t="str">
        <f>IF(Declaration!$I$4="English",Languages!A683,IF(Declaration!$I$4="French",Languages!B683,IF(Declaration!$I$4="Spanish",Languages!C683,IF(Declaration!$I$4="German",Languages!D683,IF(Declaration!$I$4="Chinese",Languages!E683,IF(Declaration!$I$4="Japanese",Languages!F683,IF(Declaration!$I$4="Portugese",Languages!G683)))))))</f>
        <v>Other Goods</v>
      </c>
      <c r="L1" s="217" t="str">
        <f>IF(Declaration!$I$4="English",Languages!A1044,IF(Declaration!$I$4="French",Languages!B1044,IF(Declaration!$I$4="Spanish",Languages!C1044,IF(Declaration!$I$4="German",Languages!D1044,IF(Declaration!$I$4="Chinese",Languages!E1044,IF(Declaration!$I$4="Japanese",Languages!F1044,IF(Declaration!$I$4="Portugese",Languages!G1044)))))))</f>
        <v>N/A</v>
      </c>
      <c r="M1" s="183"/>
      <c r="N1" s="183"/>
      <c r="O1" s="183"/>
      <c r="P1" s="183"/>
      <c r="Q1" s="183"/>
      <c r="R1" s="183"/>
      <c r="S1" s="183"/>
      <c r="T1" s="183"/>
    </row>
    <row r="2" spans="1:20" ht="15.75" customHeight="1" x14ac:dyDescent="0.2">
      <c r="A2" s="183" t="s">
        <v>3024</v>
      </c>
      <c r="B2" s="182" t="s">
        <v>3025</v>
      </c>
      <c r="C2" s="182"/>
      <c r="D2" s="182"/>
      <c r="E2" s="183"/>
      <c r="F2" s="183" t="str">
        <f>IF(Declaration!$I$4="English",Languages!A680,IF(Declaration!$I$4="French",Languages!B680,IF(Declaration!$I$4="Spanish",Languages!C680,IF(Declaration!$I$4="German",Languages!D680,IF(Declaration!$I$4="Chinese",Languages!E680,IF(Declaration!$I$4="Japanese",Languages!F680,IF(Declaration!$I$4="Portugese",Languages!G680)))))))</f>
        <v>Agriculture</v>
      </c>
      <c r="G2" s="183"/>
      <c r="H2" s="183" t="str">
        <f>IF(Declaration!$I$4="English",Languages!A684,IF(Declaration!$I$4="French",Languages!B684,IF(Declaration!$I$4="Spanish",Languages!C684,IF(Declaration!$I$4="German",Languages!D684,IF(Declaration!$I$4="Chinese",Languages!E684,IF(Declaration!$I$4="Japanese",Languages!F684,IF(Declaration!$I$4="Portugese",Languages!G684)))))))</f>
        <v>Bamboo</v>
      </c>
      <c r="I2" s="183" t="str">
        <f>IF(Declaration!$I$4="English",Languages!A761,IF(Declaration!$I$4="French",Languages!B761,IF(Declaration!$I$4="Spanish",Languages!C761,IF(Declaration!$I$4="German",Languages!D761,IF(Declaration!$I$4="Chinese",Languages!E761,IF(Declaration!$I$4="Japanese",Languages!F761,IF(Declaration!$I$4="Portugese",Languages!G761)))))))</f>
        <v>Alcoholic Beverages</v>
      </c>
      <c r="J2" s="183" t="str">
        <f>IF(Declaration!$I$4="English",Languages!A809,IF(Declaration!$I$4="French",Languages!B809,IF(Declaration!$I$4="Spanish",Languages!C809,IF(Declaration!$I$4="German",Languages!D809,IF(Declaration!$I$4="Chinese",Languages!E809,IF(Declaration!$I$4="Japanese",Languages!F809,IF(Declaration!$I$4="Portugese",Languages!G809)))))))</f>
        <v>Amber</v>
      </c>
      <c r="K2" s="183" t="str">
        <f>IF(Declaration!$I$4="English",Languages!A841,IF(Declaration!$I$4="French",Languages!B841,IF(Declaration!$I$4="Spanish",Languages!C841,IF(Declaration!$I$4="German",Languages!D841,IF(Declaration!$I$4="Chinese",Languages!E841,IF(Declaration!$I$4="Japanese",Languages!F841,IF(Declaration!$I$4="Portugese",Languages!G841)))))))</f>
        <v>Pornography</v>
      </c>
      <c r="L2" s="183"/>
      <c r="M2" s="183"/>
      <c r="N2" s="183"/>
      <c r="O2" s="183"/>
      <c r="P2" s="183"/>
      <c r="Q2" s="183"/>
      <c r="R2" s="183"/>
      <c r="S2" s="183"/>
      <c r="T2" s="183"/>
    </row>
    <row r="3" spans="1:20" ht="15.75" customHeight="1" x14ac:dyDescent="0.2">
      <c r="A3" s="183" t="s">
        <v>3024</v>
      </c>
      <c r="B3" s="182" t="s">
        <v>3026</v>
      </c>
      <c r="C3" s="182"/>
      <c r="D3" s="182"/>
      <c r="E3" s="183"/>
      <c r="F3" s="183" t="str">
        <f>IF(Declaration!$I$4="English",Languages!A681,IF(Declaration!$I$4="French",Languages!B681,IF(Declaration!$I$4="Spanish",Languages!C681,IF(Declaration!$I$4="German",Languages!D681,IF(Declaration!$I$4="Chinese",Languages!E681,IF(Declaration!$I$4="Japanese",Languages!F681,IF(Declaration!$I$4="Portugese",Languages!G681)))))))</f>
        <v>Manufacturing</v>
      </c>
      <c r="G3" s="183"/>
      <c r="H3" s="183" t="str">
        <f>IF(Declaration!$I$4="English",Languages!A685,IF(Declaration!$I$4="French",Languages!B685,IF(Declaration!$I$4="Spanish",Languages!C685,IF(Declaration!$I$4="German",Languages!D685,IF(Declaration!$I$4="Chinese",Languages!E685,IF(Declaration!$I$4="Japanese",Languages!F685,IF(Declaration!$I$4="Portugese",Languages!G685)))))))</f>
        <v>Bananas</v>
      </c>
      <c r="I3" s="183" t="str">
        <f>IF(Declaration!$I$4="English",Languages!A762,IF(Declaration!$I$4="French",Languages!B762,IF(Declaration!$I$4="Spanish",Languages!C762,IF(Declaration!$I$4="German",Languages!D762,IF(Declaration!$I$4="Chinese",Languages!E762,IF(Declaration!$I$4="Japanese",Languages!F762,IF(Declaration!$I$4="Portugese",Languages!G762)))))))</f>
        <v>Artificial Flowers</v>
      </c>
      <c r="J3" s="183" t="str">
        <f>IF(Declaration!$I$4="English",Languages!A810,IF(Declaration!$I$4="French",Languages!B810,IF(Declaration!$I$4="Spanish",Languages!C810,IF(Declaration!$I$4="German",Languages!D810,IF(Declaration!$I$4="Chinese",Languages!E810,IF(Declaration!$I$4="Japanese",Languages!F810,IF(Declaration!$I$4="Portugese",Languages!G810)))))))</f>
        <v>Coal</v>
      </c>
      <c r="K3" s="183"/>
      <c r="L3" s="183"/>
      <c r="M3" s="183"/>
      <c r="N3" s="183"/>
      <c r="O3" s="183"/>
      <c r="P3" s="183"/>
      <c r="Q3" s="183"/>
      <c r="R3" s="183"/>
      <c r="S3" s="183"/>
      <c r="T3" s="183"/>
    </row>
    <row r="4" spans="1:20" ht="15.75" customHeight="1" x14ac:dyDescent="0.2">
      <c r="A4" s="183" t="s">
        <v>3024</v>
      </c>
      <c r="B4" s="182" t="s">
        <v>3027</v>
      </c>
      <c r="C4" s="182"/>
      <c r="D4" s="182"/>
      <c r="E4" s="183"/>
      <c r="F4" s="183" t="str">
        <f>IF(Declaration!$I$4="English",Languages!A682,IF(Declaration!$I$4="French",Languages!B682,IF(Declaration!$I$4="Spanish",Languages!C682,IF(Declaration!$I$4="German",Languages!D682,IF(Declaration!$I$4="Chinese",Languages!E682,IF(Declaration!$I$4="Japanese",Languages!F682,IF(Declaration!$I$4="Portugese",Languages!G682)))))))</f>
        <v>Mining</v>
      </c>
      <c r="G4" s="183"/>
      <c r="H4" s="183" t="str">
        <f>IF(Declaration!$I$4="English",Languages!A686,IF(Declaration!$I$4="French",Languages!B686,IF(Declaration!$I$4="Spanish",Languages!C686,IF(Declaration!$I$4="German",Languages!D686,IF(Declaration!$I$4="Chinese",Languages!E686,IF(Declaration!$I$4="Japanese",Languages!F686,IF(Declaration!$I$4="Portugese",Languages!G686)))))))</f>
        <v>Beans</v>
      </c>
      <c r="I4" s="183" t="str">
        <f>IF(Declaration!$I$4="English",Languages!A763,IF(Declaration!$I$4="French",Languages!B763,IF(Declaration!$I$4="Spanish",Languages!C763,IF(Declaration!$I$4="German",Languages!D763,IF(Declaration!$I$4="Chinese",Languages!E763,IF(Declaration!$I$4="Japanese",Languages!F763,IF(Declaration!$I$4="Portugese",Languages!G763)))))))</f>
        <v>Baked Goods</v>
      </c>
      <c r="J4" s="183" t="str">
        <f>IF(Declaration!$I$4="English",Languages!A811,IF(Declaration!$I$4="French",Languages!B811,IF(Declaration!$I$4="Spanish",Languages!C811,IF(Declaration!$I$4="German",Languages!D811,IF(Declaration!$I$4="Chinese",Languages!E811,IF(Declaration!$I$4="Japanese",Languages!F811,IF(Declaration!$I$4="Portugese",Languages!G811)))))))</f>
        <v>Cobalt ore (heterogenite)</v>
      </c>
      <c r="K4" s="183"/>
      <c r="L4" s="183"/>
      <c r="M4" s="183"/>
      <c r="N4" s="183"/>
      <c r="O4" s="183"/>
      <c r="P4" s="183"/>
      <c r="Q4" s="183"/>
      <c r="R4" s="183"/>
      <c r="S4" s="183"/>
      <c r="T4" s="183"/>
    </row>
    <row r="5" spans="1:20" ht="15.75" customHeight="1" x14ac:dyDescent="0.2">
      <c r="A5" s="183" t="s">
        <v>3024</v>
      </c>
      <c r="B5" s="182" t="s">
        <v>3028</v>
      </c>
      <c r="C5" s="182"/>
      <c r="D5" s="182"/>
      <c r="E5" s="183"/>
      <c r="F5" s="183" t="str">
        <f>IF(Declaration!$I$4="English",Languages!A683,IF(Declaration!$I$4="French",Languages!B683,IF(Declaration!$I$4="Spanish",Languages!C683,IF(Declaration!$I$4="German",Languages!D683,IF(Declaration!$I$4="Chinese",Languages!E683,IF(Declaration!$I$4="Japanese",Languages!F683,IF(Declaration!$I$4="Portugese",Languages!G683)))))))</f>
        <v>Other Goods</v>
      </c>
      <c r="G5" s="183"/>
      <c r="H5" s="183" t="str">
        <f>IF(Declaration!$I$4="English",Languages!A687,IF(Declaration!$I$4="French",Languages!B687,IF(Declaration!$I$4="Spanish",Languages!C687,IF(Declaration!$I$4="German",Languages!D687,IF(Declaration!$I$4="Chinese",Languages!E687,IF(Declaration!$I$4="Japanese",Languages!F687,IF(Declaration!$I$4="Portugese",Languages!G687)))))))</f>
        <v>Beans (green beans)</v>
      </c>
      <c r="I5" s="183" t="str">
        <f>IF(Declaration!$I$4="English",Languages!A764,IF(Declaration!$I$4="French",Languages!B764,IF(Declaration!$I$4="Spanish",Languages!C764,IF(Declaration!$I$4="German",Languages!D764,IF(Declaration!$I$4="Chinese",Languages!E764,IF(Declaration!$I$4="Japanese",Languages!F764,IF(Declaration!$I$4="Portugese",Languages!G764)))))))</f>
        <v>Beef</v>
      </c>
      <c r="J5" s="183" t="str">
        <f>IF(Declaration!$I$4="English",Languages!A812,IF(Declaration!$I$4="French",Languages!B812,IF(Declaration!$I$4="Spanish",Languages!C812,IF(Declaration!$I$4="German",Languages!D812,IF(Declaration!$I$4="Chinese",Languages!E812,IF(Declaration!$I$4="Japanese",Languages!F812,IF(Declaration!$I$4="Portugese",Languages!G812)))))))</f>
        <v>Copper</v>
      </c>
      <c r="K5" s="183"/>
      <c r="L5" s="183"/>
      <c r="M5" s="183"/>
      <c r="N5" s="183"/>
      <c r="O5" s="183"/>
      <c r="P5" s="183"/>
      <c r="Q5" s="183"/>
      <c r="R5" s="183"/>
      <c r="S5" s="183"/>
      <c r="T5" s="183"/>
    </row>
    <row r="6" spans="1:20" ht="15.75" customHeight="1" x14ac:dyDescent="0.2">
      <c r="A6" s="183" t="s">
        <v>3024</v>
      </c>
      <c r="B6" s="182" t="s">
        <v>3029</v>
      </c>
      <c r="C6" s="182"/>
      <c r="D6" s="182"/>
      <c r="E6" s="183"/>
      <c r="F6" s="183" t="str">
        <f>IF(Declaration!$I$4="English",Languages!A1044,IF(Declaration!$I$4="French",Languages!B1044,IF(Declaration!$I$4="Spanish",Languages!C1044,IF(Declaration!$I$4="German",Languages!D1044,IF(Declaration!$I$4="Chinese",Languages!E1044,IF(Declaration!$I$4="Japanese",Languages!F1044,IF(Declaration!$I$4="Portugese",Languages!G1044)))))))</f>
        <v>N/A</v>
      </c>
      <c r="G6" s="183"/>
      <c r="H6" s="183" t="str">
        <f>IF(Declaration!$I$4="English",Languages!A688,IF(Declaration!$I$4="French",Languages!B688,IF(Declaration!$I$4="Spanish",Languages!C688,IF(Declaration!$I$4="German",Languages!D688,IF(Declaration!$I$4="Chinese",Languages!E688,IF(Declaration!$I$4="Japanese",Languages!F688,IF(Declaration!$I$4="Portugese",Languages!G688)))))))</f>
        <v>Beans (green, soy, yellow)</v>
      </c>
      <c r="I6" s="183" t="str">
        <f>IF(Declaration!$I$4="English",Languages!A765,IF(Declaration!$I$4="French",Languages!B765,IF(Declaration!$I$4="Spanish",Languages!C765,IF(Declaration!$I$4="German",Languages!D765,IF(Declaration!$I$4="Chinese",Languages!E765,IF(Declaration!$I$4="Japanese",Languages!F765,IF(Declaration!$I$4="Portugese",Languages!G765)))))))</f>
        <v>Bidis (hand-rolled cigarettes)</v>
      </c>
      <c r="J6" s="183" t="str">
        <f>IF(Declaration!$I$4="English",Languages!A813,IF(Declaration!$I$4="French",Languages!B813,IF(Declaration!$I$4="Spanish",Languages!C813,IF(Declaration!$I$4="German",Languages!D813,IF(Declaration!$I$4="Chinese",Languages!E813,IF(Declaration!$I$4="Japanese",Languages!F813,IF(Declaration!$I$4="Portugese",Languages!G813)))))))</f>
        <v>Diamonds</v>
      </c>
      <c r="K6" s="183"/>
      <c r="L6" s="183"/>
      <c r="M6" s="183"/>
      <c r="N6" s="183"/>
      <c r="O6" s="183"/>
      <c r="P6" s="183"/>
      <c r="Q6" s="183"/>
      <c r="R6" s="183"/>
      <c r="S6" s="183"/>
      <c r="T6" s="183"/>
    </row>
    <row r="7" spans="1:20" ht="15.75" customHeight="1" x14ac:dyDescent="0.2">
      <c r="A7" s="183" t="s">
        <v>3024</v>
      </c>
      <c r="B7" s="182" t="s">
        <v>3030</v>
      </c>
      <c r="C7" s="182"/>
      <c r="D7" s="182"/>
      <c r="E7" s="183"/>
      <c r="F7" s="183"/>
      <c r="G7" s="183"/>
      <c r="H7" s="183" t="str">
        <f>IF(Declaration!$I$4="English",Languages!A689,IF(Declaration!$I$4="French",Languages!B689,IF(Declaration!$I$4="Spanish",Languages!C689,IF(Declaration!$I$4="German",Languages!D689,IF(Declaration!$I$4="Chinese",Languages!E689,IF(Declaration!$I$4="Japanese",Languages!F689,IF(Declaration!$I$4="Portugese",Languages!G689)))))))</f>
        <v>Blueberries</v>
      </c>
      <c r="I7" s="183" t="str">
        <f>IF(Declaration!$I$4="English",Languages!A766,IF(Declaration!$I$4="French",Languages!B766,IF(Declaration!$I$4="Spanish",Languages!C766,IF(Declaration!$I$4="German",Languages!D766,IF(Declaration!$I$4="Chinese",Languages!E766,IF(Declaration!$I$4="Japanese",Languages!F766,IF(Declaration!$I$4="Portugese",Languages!G766)))))))</f>
        <v>Brassware</v>
      </c>
      <c r="J7" s="183" t="str">
        <f>IF(Declaration!$I$4="English",Languages!A814,IF(Declaration!$I$4="French",Languages!B814,IF(Declaration!$I$4="Spanish",Languages!C814,IF(Declaration!$I$4="German",Languages!D814,IF(Declaration!$I$4="Chinese",Languages!E814,IF(Declaration!$I$4="Japanese",Languages!F814,IF(Declaration!$I$4="Portugese",Languages!G814)))))))</f>
        <v>Emeralds</v>
      </c>
      <c r="K7" s="183"/>
      <c r="L7" s="183"/>
      <c r="M7" s="183"/>
      <c r="N7" s="183"/>
      <c r="O7" s="183"/>
      <c r="P7" s="183"/>
      <c r="Q7" s="183"/>
      <c r="R7" s="183"/>
      <c r="S7" s="183"/>
      <c r="T7" s="183"/>
    </row>
    <row r="8" spans="1:20" ht="15.75" customHeight="1" x14ac:dyDescent="0.2">
      <c r="A8" s="183" t="s">
        <v>3024</v>
      </c>
      <c r="B8" s="182" t="s">
        <v>3031</v>
      </c>
      <c r="C8" s="182"/>
      <c r="D8" s="182"/>
      <c r="E8" s="183"/>
      <c r="F8" s="183"/>
      <c r="G8" s="183"/>
      <c r="H8" s="183" t="str">
        <f>IF(Declaration!$I$4="English",Languages!A690,IF(Declaration!$I$4="French",Languages!B690,IF(Declaration!$I$4="Spanish",Languages!C690,IF(Declaration!$I$4="German",Languages!D690,IF(Declaration!$I$4="Chinese",Languages!E690,IF(Declaration!$I$4="Japanese",Languages!F690,IF(Declaration!$I$4="Portugese",Languages!G690)))))))</f>
        <v>Bovines</v>
      </c>
      <c r="I8" s="183" t="str">
        <f>IF(Declaration!$I$4="English",Languages!A767,IF(Declaration!$I$4="French",Languages!B767,IF(Declaration!$I$4="Spanish",Languages!C767,IF(Declaration!$I$4="German",Languages!D767,IF(Declaration!$I$4="Chinese",Languages!E767,IF(Declaration!$I$4="Japanese",Languages!F767,IF(Declaration!$I$4="Portugese",Languages!G767)))))))</f>
        <v>Bricks</v>
      </c>
      <c r="J8" s="183" t="str">
        <f>IF(Declaration!$I$4="English",Languages!A815,IF(Declaration!$I$4="French",Languages!B815,IF(Declaration!$I$4="Spanish",Languages!C815,IF(Declaration!$I$4="German",Languages!D815,IF(Declaration!$I$4="Chinese",Languages!E815,IF(Declaration!$I$4="Japanese",Languages!F815,IF(Declaration!$I$4="Portugese",Languages!G815)))))))</f>
        <v>Fluorspar (mineral)</v>
      </c>
      <c r="K8" s="183"/>
      <c r="L8" s="183"/>
      <c r="M8" s="183"/>
      <c r="N8" s="183"/>
      <c r="O8" s="183"/>
      <c r="P8" s="183"/>
      <c r="Q8" s="183"/>
      <c r="R8" s="183"/>
      <c r="S8" s="183"/>
      <c r="T8" s="183"/>
    </row>
    <row r="9" spans="1:20" ht="15.75" customHeight="1" x14ac:dyDescent="0.2">
      <c r="A9" s="183" t="s">
        <v>3024</v>
      </c>
      <c r="B9" s="182" t="s">
        <v>3032</v>
      </c>
      <c r="C9" s="182"/>
      <c r="D9" s="182"/>
      <c r="E9" s="183"/>
      <c r="F9" s="183"/>
      <c r="G9" s="183"/>
      <c r="H9" s="183" t="str">
        <f>IF(Declaration!$I$4="English",Languages!A691,IF(Declaration!$I$4="French",Languages!B691,IF(Declaration!$I$4="Spanish",Languages!C691,IF(Declaration!$I$4="German",Languages!D691,IF(Declaration!$I$4="Chinese",Languages!E691,IF(Declaration!$I$4="Japanese",Languages!F691,IF(Declaration!$I$4="Portugese",Languages!G691)))))))</f>
        <v>Brazil Nuts/Chestnuts</v>
      </c>
      <c r="I9" s="183" t="str">
        <f>IF(Declaration!$I$4="English",Languages!A768,IF(Declaration!$I$4="French",Languages!B768,IF(Declaration!$I$4="Spanish",Languages!C768,IF(Declaration!$I$4="German",Languages!D768,IF(Declaration!$I$4="Chinese",Languages!E768,IF(Declaration!$I$4="Japanese",Languages!F768,IF(Declaration!$I$4="Portugese",Languages!G768)))))))</f>
        <v>Bricks (clay)</v>
      </c>
      <c r="J9" s="183" t="str">
        <f>IF(Declaration!$I$4="English",Languages!A816,IF(Declaration!$I$4="French",Languages!B816,IF(Declaration!$I$4="Spanish",Languages!C816,IF(Declaration!$I$4="German",Languages!D816,IF(Declaration!$I$4="Chinese",Languages!E816,IF(Declaration!$I$4="Japanese",Languages!F816,IF(Declaration!$I$4="Portugese",Languages!G816)))))))</f>
        <v>Gems</v>
      </c>
      <c r="K9" s="183"/>
      <c r="L9" s="183"/>
      <c r="M9" s="183"/>
      <c r="N9" s="183"/>
      <c r="O9" s="183"/>
      <c r="P9" s="183"/>
      <c r="Q9" s="183"/>
      <c r="R9" s="183"/>
      <c r="S9" s="183"/>
      <c r="T9" s="183"/>
    </row>
    <row r="10" spans="1:20" ht="15.75" customHeight="1" x14ac:dyDescent="0.2">
      <c r="A10" s="183" t="s">
        <v>3024</v>
      </c>
      <c r="B10" s="182" t="s">
        <v>3033</v>
      </c>
      <c r="C10" s="182"/>
      <c r="D10" s="182"/>
      <c r="E10" s="183"/>
      <c r="F10" s="183"/>
      <c r="G10" s="183"/>
      <c r="H10" s="183" t="str">
        <f>IF(Declaration!$I$4="English",Languages!A692,IF(Declaration!$I$4="French",Languages!B692,IF(Declaration!$I$4="Spanish",Languages!C692,IF(Declaration!$I$4="German",Languages!D692,IF(Declaration!$I$4="Chinese",Languages!E692,IF(Declaration!$I$4="Japanese",Languages!F692,IF(Declaration!$I$4="Portugese",Languages!G692)))))))</f>
        <v>Broccoli</v>
      </c>
      <c r="I10" s="183" t="str">
        <f>IF(Declaration!$I$4="English",Languages!A769,IF(Declaration!$I$4="French",Languages!B769,IF(Declaration!$I$4="Spanish",Languages!C769,IF(Declaration!$I$4="German",Languages!D769,IF(Declaration!$I$4="Chinese",Languages!E769,IF(Declaration!$I$4="Japanese",Languages!F769,IF(Declaration!$I$4="Portugese",Languages!G769)))))))</f>
        <v>Carpets</v>
      </c>
      <c r="J10" s="183" t="str">
        <f>IF(Declaration!$I$4="English",Languages!A817,IF(Declaration!$I$4="French",Languages!B817,IF(Declaration!$I$4="Spanish",Languages!C817,IF(Declaration!$I$4="German",Languages!D817,IF(Declaration!$I$4="Chinese",Languages!E817,IF(Declaration!$I$4="Japanese",Languages!F817,IF(Declaration!$I$4="Portugese",Languages!G817)))))))</f>
        <v>Gold</v>
      </c>
      <c r="K10" s="183"/>
      <c r="L10" s="183"/>
      <c r="M10" s="183"/>
      <c r="N10" s="183"/>
      <c r="O10" s="183"/>
      <c r="P10" s="183"/>
      <c r="Q10" s="183"/>
      <c r="R10" s="183"/>
      <c r="S10" s="183"/>
      <c r="T10" s="183"/>
    </row>
    <row r="11" spans="1:20" ht="15.75" customHeight="1" x14ac:dyDescent="0.2">
      <c r="A11" s="183" t="s">
        <v>3024</v>
      </c>
      <c r="B11" s="182" t="s">
        <v>3034</v>
      </c>
      <c r="C11" s="182"/>
      <c r="D11" s="182"/>
      <c r="E11" s="183"/>
      <c r="F11" s="183"/>
      <c r="G11" s="183"/>
      <c r="H11" s="183" t="str">
        <f>IF(Declaration!$I$4="English",Languages!A693,IF(Declaration!$I$4="French",Languages!B693,IF(Declaration!$I$4="Spanish",Languages!C693,IF(Declaration!$I$4="German",Languages!D693,IF(Declaration!$I$4="Chinese",Languages!E693,IF(Declaration!$I$4="Japanese",Languages!F693,IF(Declaration!$I$4="Portugese",Languages!G693)))))))</f>
        <v>Cabbages</v>
      </c>
      <c r="I11" s="183" t="str">
        <f>IF(Declaration!$I$4="English",Languages!A770,IF(Declaration!$I$4="French",Languages!B770,IF(Declaration!$I$4="Spanish",Languages!C770,IF(Declaration!$I$4="German",Languages!D770,IF(Declaration!$I$4="Chinese",Languages!E770,IF(Declaration!$I$4="Japanese",Languages!F770,IF(Declaration!$I$4="Portugese",Languages!G770)))))))</f>
        <v>Cement</v>
      </c>
      <c r="J11" s="183" t="str">
        <f>IF(Declaration!$I$4="English",Languages!A818,IF(Declaration!$I$4="French",Languages!B818,IF(Declaration!$I$4="Spanish",Languages!C818,IF(Declaration!$I$4="German",Languages!D818,IF(Declaration!$I$4="Chinese",Languages!E818,IF(Declaration!$I$4="Japanese",Languages!F818,IF(Declaration!$I$4="Portugese",Languages!G818)))))))</f>
        <v>Granite</v>
      </c>
      <c r="K11" s="183"/>
      <c r="L11" s="183"/>
      <c r="M11" s="183"/>
      <c r="N11" s="183"/>
      <c r="O11" s="183"/>
      <c r="P11" s="183"/>
      <c r="Q11" s="183"/>
      <c r="R11" s="183"/>
      <c r="S11" s="183"/>
      <c r="T11" s="183"/>
    </row>
    <row r="12" spans="1:20" ht="15.75" customHeight="1" x14ac:dyDescent="0.2">
      <c r="A12" s="183" t="s">
        <v>3024</v>
      </c>
      <c r="B12" s="182" t="s">
        <v>3035</v>
      </c>
      <c r="C12" s="182"/>
      <c r="D12" s="182"/>
      <c r="E12" s="183"/>
      <c r="F12" s="183"/>
      <c r="G12" s="183"/>
      <c r="H12" s="183" t="str">
        <f>IF(Declaration!$I$4="English",Languages!A694,IF(Declaration!$I$4="French",Languages!B694,IF(Declaration!$I$4="Spanish",Languages!C694,IF(Declaration!$I$4="German",Languages!D694,IF(Declaration!$I$4="Chinese",Languages!E694,IF(Declaration!$I$4="Japanese",Languages!F694,IF(Declaration!$I$4="Portugese",Languages!G694)))))))</f>
        <v>Carrots</v>
      </c>
      <c r="I12" s="183" t="str">
        <f>IF(Declaration!$I$4="English",Languages!A771,IF(Declaration!$I$4="French",Languages!B771,IF(Declaration!$I$4="Spanish",Languages!C771,IF(Declaration!$I$4="German",Languages!D771,IF(Declaration!$I$4="Chinese",Languages!E771,IF(Declaration!$I$4="Japanese",Languages!F771,IF(Declaration!$I$4="Portugese",Languages!G771)))))))</f>
        <v>Ceramics</v>
      </c>
      <c r="J12" s="183" t="str">
        <f>IF(Declaration!$I$4="English",Languages!A819,IF(Declaration!$I$4="French",Languages!B819,IF(Declaration!$I$4="Spanish",Languages!C819,IF(Declaration!$I$4="German",Languages!D819,IF(Declaration!$I$4="Chinese",Languages!E819,IF(Declaration!$I$4="Japanese",Languages!F819,IF(Declaration!$I$4="Portugese",Languages!G819)))))))</f>
        <v>Granite (crushed)</v>
      </c>
      <c r="K12" s="183"/>
      <c r="L12" s="183"/>
      <c r="M12" s="183"/>
      <c r="N12" s="183"/>
      <c r="O12" s="183"/>
      <c r="P12" s="183"/>
      <c r="Q12" s="183"/>
      <c r="R12" s="183"/>
      <c r="S12" s="183"/>
      <c r="T12" s="183"/>
    </row>
    <row r="13" spans="1:20" ht="15.75" customHeight="1" x14ac:dyDescent="0.2">
      <c r="A13" s="183" t="s">
        <v>3024</v>
      </c>
      <c r="B13" s="182" t="s">
        <v>3036</v>
      </c>
      <c r="C13" s="182"/>
      <c r="D13" s="182"/>
      <c r="E13" s="183"/>
      <c r="F13" s="183"/>
      <c r="G13" s="183"/>
      <c r="H13" s="183" t="str">
        <f>IF(Declaration!$I$4="English",Languages!A695,IF(Declaration!$I$4="French",Languages!B695,IF(Declaration!$I$4="Spanish",Languages!C695,IF(Declaration!$I$4="German",Languages!D695,IF(Declaration!$I$4="Chinese",Languages!E695,IF(Declaration!$I$4="Japanese",Languages!F695,IF(Declaration!$I$4="Portugese",Languages!G695)))))))</f>
        <v>Cashews</v>
      </c>
      <c r="I13" s="183" t="str">
        <f>IF(Declaration!$I$4="English",Languages!A772,IF(Declaration!$I$4="French",Languages!B772,IF(Declaration!$I$4="Spanish",Languages!C772,IF(Declaration!$I$4="German",Languages!D772,IF(Declaration!$I$4="Chinese",Languages!E772,IF(Declaration!$I$4="Japanese",Languages!F772,IF(Declaration!$I$4="Portugese",Languages!G772)))))))</f>
        <v>Christmas Decorations</v>
      </c>
      <c r="J13" s="183" t="str">
        <f>IF(Declaration!$I$4="English",Languages!A820,IF(Declaration!$I$4="French",Languages!B820,IF(Declaration!$I$4="Spanish",Languages!C820,IF(Declaration!$I$4="German",Languages!D820,IF(Declaration!$I$4="Chinese",Languages!E820,IF(Declaration!$I$4="Japanese",Languages!F820,IF(Declaration!$I$4="Portugese",Languages!G820)))))))</f>
        <v>Gravel (crushed stones)</v>
      </c>
      <c r="K13" s="183"/>
      <c r="L13" s="183"/>
      <c r="M13" s="183"/>
      <c r="N13" s="183"/>
      <c r="O13" s="183"/>
      <c r="P13" s="183"/>
      <c r="Q13" s="183"/>
      <c r="R13" s="183"/>
      <c r="S13" s="183"/>
      <c r="T13" s="183"/>
    </row>
    <row r="14" spans="1:20" ht="15.75" customHeight="1" x14ac:dyDescent="0.2">
      <c r="A14" s="183" t="s">
        <v>3024</v>
      </c>
      <c r="B14" s="182" t="s">
        <v>3037</v>
      </c>
      <c r="C14" s="182"/>
      <c r="D14" s="182"/>
      <c r="E14" s="183"/>
      <c r="F14" s="183"/>
      <c r="G14" s="183"/>
      <c r="H14" s="183" t="str">
        <f>IF(Declaration!$I$4="English",Languages!A696,IF(Declaration!$I$4="French",Languages!B696,IF(Declaration!$I$4="Spanish",Languages!C696,IF(Declaration!$I$4="German",Languages!D696,IF(Declaration!$I$4="Chinese",Languages!E696,IF(Declaration!$I$4="Japanese",Languages!F696,IF(Declaration!$I$4="Portugese",Languages!G696)))))))</f>
        <v>Cattle</v>
      </c>
      <c r="I14" s="183" t="str">
        <f>IF(Declaration!$I$4="English",Languages!A773,IF(Declaration!$I$4="French",Languages!B773,IF(Declaration!$I$4="Spanish",Languages!C773,IF(Declaration!$I$4="German",Languages!D773,IF(Declaration!$I$4="Chinese",Languages!E773,IF(Declaration!$I$4="Japanese",Languages!F773,IF(Declaration!$I$4="Portugese",Languages!G773)))))))</f>
        <v>Dried Fish</v>
      </c>
      <c r="J14" s="183" t="str">
        <f>IF(Declaration!$I$4="English",Languages!A821,IF(Declaration!$I$4="French",Languages!B821,IF(Declaration!$I$4="Spanish",Languages!C821,IF(Declaration!$I$4="German",Languages!D821,IF(Declaration!$I$4="Chinese",Languages!E821,IF(Declaration!$I$4="Japanese",Languages!F821,IF(Declaration!$I$4="Portugese",Languages!G821)))))))</f>
        <v>Gypsum (mineral)</v>
      </c>
      <c r="K14" s="183"/>
      <c r="L14" s="183"/>
      <c r="M14" s="183"/>
      <c r="N14" s="183"/>
      <c r="O14" s="183"/>
      <c r="P14" s="183"/>
      <c r="Q14" s="183"/>
      <c r="R14" s="183"/>
      <c r="S14" s="183"/>
      <c r="T14" s="183"/>
    </row>
    <row r="15" spans="1:20" ht="16" x14ac:dyDescent="0.2">
      <c r="A15" s="183" t="s">
        <v>3024</v>
      </c>
      <c r="B15" s="182" t="s">
        <v>3038</v>
      </c>
      <c r="C15" s="182"/>
      <c r="D15" s="182"/>
      <c r="E15" s="183"/>
      <c r="F15" s="183"/>
      <c r="G15" s="183"/>
      <c r="H15" s="183" t="str">
        <f>IF(Declaration!$I$4="English",Languages!A697,IF(Declaration!$I$4="French",Languages!B697,IF(Declaration!$I$4="Spanish",Languages!C697,IF(Declaration!$I$4="German",Languages!D697,IF(Declaration!$I$4="Chinese",Languages!E697,IF(Declaration!$I$4="Japanese",Languages!F697,IF(Declaration!$I$4="Portugese",Languages!G697)))))))</f>
        <v>Cereal Grains</v>
      </c>
      <c r="I15" s="183" t="str">
        <f>IF(Declaration!$I$4="English",Languages!A774,IF(Declaration!$I$4="French",Languages!B774,IF(Declaration!$I$4="Spanish",Languages!C774,IF(Declaration!$I$4="German",Languages!D774,IF(Declaration!$I$4="Chinese",Languages!E774,IF(Declaration!$I$4="Japanese",Languages!F774,IF(Declaration!$I$4="Portugese",Languages!G774)))))))</f>
        <v>Electronics</v>
      </c>
      <c r="J15" s="183" t="str">
        <f>IF(Declaration!$I$4="English",Languages!A822,IF(Declaration!$I$4="French",Languages!B822,IF(Declaration!$I$4="Spanish",Languages!C822,IF(Declaration!$I$4="German",Languages!D822,IF(Declaration!$I$4="Chinese",Languages!E822,IF(Declaration!$I$4="Japanese",Languages!F822,IF(Declaration!$I$4="Portugese",Languages!G822)))))))</f>
        <v>Iron</v>
      </c>
      <c r="K15" s="183"/>
      <c r="L15" s="183"/>
      <c r="M15" s="183"/>
      <c r="N15" s="183"/>
      <c r="O15" s="183"/>
      <c r="P15" s="183"/>
      <c r="Q15" s="183"/>
      <c r="R15" s="183"/>
      <c r="S15" s="183"/>
      <c r="T15" s="183"/>
    </row>
    <row r="16" spans="1:20" ht="16" x14ac:dyDescent="0.2">
      <c r="A16" s="183" t="s">
        <v>3024</v>
      </c>
      <c r="B16" s="182" t="s">
        <v>3039</v>
      </c>
      <c r="C16" s="182"/>
      <c r="D16" s="182"/>
      <c r="E16" s="183"/>
      <c r="F16" s="183"/>
      <c r="G16" s="183"/>
      <c r="H16" s="183" t="str">
        <f>IF(Declaration!$I$4="English",Languages!A698,IF(Declaration!$I$4="French",Languages!B698,IF(Declaration!$I$4="Spanish",Languages!C698,IF(Declaration!$I$4="German",Languages!D698,IF(Declaration!$I$4="Chinese",Languages!E698,IF(Declaration!$I$4="Japanese",Languages!F698,IF(Declaration!$I$4="Portugese",Languages!G698)))))))</f>
        <v>Charcoal</v>
      </c>
      <c r="I16" s="183" t="str">
        <f>IF(Declaration!$I$4="English",Languages!A775,IF(Declaration!$I$4="French",Languages!B775,IF(Declaration!$I$4="Spanish",Languages!C775,IF(Declaration!$I$4="German",Languages!D775,IF(Declaration!$I$4="Chinese",Languages!E775,IF(Declaration!$I$4="Japanese",Languages!F775,IF(Declaration!$I$4="Portugese",Languages!G775)))))))</f>
        <v>Embellished Textiles</v>
      </c>
      <c r="J16" s="183" t="str">
        <f>IF(Declaration!$I$4="English",Languages!A823,IF(Declaration!$I$4="French",Languages!B823,IF(Declaration!$I$4="Spanish",Languages!C823,IF(Declaration!$I$4="German",Languages!D823,IF(Declaration!$I$4="Chinese",Languages!E823,IF(Declaration!$I$4="Japanese",Languages!F823,IF(Declaration!$I$4="Portugese",Languages!G823)))))))</f>
        <v>Jade</v>
      </c>
      <c r="K16" s="183"/>
      <c r="L16" s="183"/>
      <c r="M16" s="183"/>
      <c r="N16" s="183"/>
      <c r="O16" s="183"/>
      <c r="P16" s="183"/>
      <c r="Q16" s="183"/>
      <c r="R16" s="183"/>
      <c r="S16" s="183"/>
      <c r="T16" s="183"/>
    </row>
    <row r="17" spans="1:20" ht="16" x14ac:dyDescent="0.2">
      <c r="A17" s="183" t="s">
        <v>3024</v>
      </c>
      <c r="B17" s="182" t="s">
        <v>3040</v>
      </c>
      <c r="C17" s="182"/>
      <c r="D17" s="182"/>
      <c r="E17" s="183"/>
      <c r="F17" s="183"/>
      <c r="G17" s="183"/>
      <c r="H17" s="183" t="str">
        <f>IF(Declaration!$I$4="English",Languages!A699,IF(Declaration!$I$4="French",Languages!B699,IF(Declaration!$I$4="Spanish",Languages!C699,IF(Declaration!$I$4="German",Languages!D699,IF(Declaration!$I$4="Chinese",Languages!E699,IF(Declaration!$I$4="Japanese",Languages!F699,IF(Declaration!$I$4="Portugese",Languages!G699)))))))</f>
        <v>Chile Peppers</v>
      </c>
      <c r="I17" s="183" t="str">
        <f>IF(Declaration!$I$4="English",Languages!A776,IF(Declaration!$I$4="French",Languages!B776,IF(Declaration!$I$4="Spanish",Languages!C776,IF(Declaration!$I$4="German",Languages!D776,IF(Declaration!$I$4="Chinese",Languages!E776,IF(Declaration!$I$4="Japanese",Languages!F776,IF(Declaration!$I$4="Portugese",Languages!G776)))))))</f>
        <v>Fashion Accessories</v>
      </c>
      <c r="J17" s="183" t="str">
        <f>IF(Declaration!$I$4="English",Languages!A824,IF(Declaration!$I$4="French",Languages!B824,IF(Declaration!$I$4="Spanish",Languages!C824,IF(Declaration!$I$4="German",Languages!D824,IF(Declaration!$I$4="Chinese",Languages!E824,IF(Declaration!$I$4="Japanese",Languages!F824,IF(Declaration!$I$4="Portugese",Languages!G824)))))))</f>
        <v>Mica</v>
      </c>
      <c r="K17" s="183"/>
      <c r="L17" s="183"/>
      <c r="M17" s="183"/>
      <c r="N17" s="183"/>
      <c r="O17" s="183"/>
      <c r="P17" s="183"/>
      <c r="Q17" s="183"/>
      <c r="R17" s="183"/>
      <c r="S17" s="183"/>
      <c r="T17" s="183"/>
    </row>
    <row r="18" spans="1:20" ht="16" x14ac:dyDescent="0.2">
      <c r="A18" s="183" t="s">
        <v>3024</v>
      </c>
      <c r="B18" s="182" t="s">
        <v>3041</v>
      </c>
      <c r="C18" s="182"/>
      <c r="D18" s="182"/>
      <c r="E18" s="183"/>
      <c r="F18" s="183"/>
      <c r="G18" s="183"/>
      <c r="H18" s="183" t="str">
        <f>IF(Declaration!$I$4="English",Languages!A700,IF(Declaration!$I$4="French",Languages!B700,IF(Declaration!$I$4="Spanish",Languages!C700,IF(Declaration!$I$4="German",Languages!D700,IF(Declaration!$I$4="Chinese",Languages!E700,IF(Declaration!$I$4="Japanese",Languages!F700,IF(Declaration!$I$4="Portugese",Languages!G700)))))))</f>
        <v>Citrus Fruits</v>
      </c>
      <c r="I18" s="183" t="str">
        <f>IF(Declaration!$I$4="English",Languages!A777,IF(Declaration!$I$4="French",Languages!B777,IF(Declaration!$I$4="Spanish",Languages!C777,IF(Declaration!$I$4="German",Languages!D777,IF(Declaration!$I$4="Chinese",Languages!E777,IF(Declaration!$I$4="Japanese",Languages!F777,IF(Declaration!$I$4="Portugese",Languages!G777)))))))</f>
        <v>Fireworks</v>
      </c>
      <c r="J18" s="183" t="str">
        <f>IF(Declaration!$I$4="English",Languages!A825,IF(Declaration!$I$4="French",Languages!B825,IF(Declaration!$I$4="Spanish",Languages!C825,IF(Declaration!$I$4="German",Languages!D825,IF(Declaration!$I$4="Chinese",Languages!E825,IF(Declaration!$I$4="Japanese",Languages!F825,IF(Declaration!$I$4="Portugese",Languages!G825)))))))</f>
        <v>Rubies</v>
      </c>
      <c r="K18" s="183"/>
      <c r="L18" s="183"/>
      <c r="M18" s="183"/>
      <c r="N18" s="183"/>
      <c r="O18" s="183"/>
      <c r="P18" s="183"/>
      <c r="Q18" s="183"/>
      <c r="R18" s="183"/>
      <c r="S18" s="183"/>
      <c r="T18" s="183"/>
    </row>
    <row r="19" spans="1:20" ht="16" x14ac:dyDescent="0.2">
      <c r="A19" s="183" t="s">
        <v>3024</v>
      </c>
      <c r="B19" s="182" t="s">
        <v>3042</v>
      </c>
      <c r="C19" s="182"/>
      <c r="D19" s="182"/>
      <c r="E19" s="183"/>
      <c r="F19" s="183"/>
      <c r="G19" s="183"/>
      <c r="H19" s="183" t="str">
        <f>IF(Declaration!$I$4="English",Languages!A701,IF(Declaration!$I$4="French",Languages!B701,IF(Declaration!$I$4="Spanish",Languages!C701,IF(Declaration!$I$4="German",Languages!D701,IF(Declaration!$I$4="Chinese",Languages!E701,IF(Declaration!$I$4="Japanese",Languages!F701,IF(Declaration!$I$4="Portugese",Languages!G701)))))))</f>
        <v>Cloves</v>
      </c>
      <c r="I19" s="183" t="str">
        <f>IF(Declaration!$I$4="English",Languages!A778,IF(Declaration!$I$4="French",Languages!B778,IF(Declaration!$I$4="Spanish",Languages!C778,IF(Declaration!$I$4="German",Languages!D778,IF(Declaration!$I$4="Chinese",Languages!E778,IF(Declaration!$I$4="Japanese",Languages!F778,IF(Declaration!$I$4="Portugese",Languages!G778)))))))</f>
        <v>Footwear</v>
      </c>
      <c r="J19" s="183" t="str">
        <f>IF(Declaration!$I$4="English",Languages!A826,IF(Declaration!$I$4="French",Languages!B826,IF(Declaration!$I$4="Spanish",Languages!C826,IF(Declaration!$I$4="German",Languages!D826,IF(Declaration!$I$4="Chinese",Languages!E826,IF(Declaration!$I$4="Japanese",Languages!F826,IF(Declaration!$I$4="Portugese",Languages!G826)))))))</f>
        <v>Salt</v>
      </c>
      <c r="K19" s="183"/>
      <c r="L19" s="183"/>
      <c r="M19" s="183"/>
      <c r="N19" s="183"/>
      <c r="O19" s="183"/>
      <c r="P19" s="183"/>
      <c r="Q19" s="183"/>
      <c r="R19" s="183"/>
      <c r="S19" s="183"/>
      <c r="T19" s="183"/>
    </row>
    <row r="20" spans="1:20" ht="16" x14ac:dyDescent="0.2">
      <c r="A20" s="183" t="s">
        <v>3024</v>
      </c>
      <c r="B20" s="182" t="s">
        <v>3043</v>
      </c>
      <c r="C20" s="182"/>
      <c r="D20" s="182"/>
      <c r="E20" s="183"/>
      <c r="F20" s="183"/>
      <c r="G20" s="183"/>
      <c r="H20" s="183" t="str">
        <f>IF(Declaration!$I$4="English",Languages!A702,IF(Declaration!$I$4="French",Languages!B702,IF(Declaration!$I$4="Spanish",Languages!C702,IF(Declaration!$I$4="German",Languages!D702,IF(Declaration!$I$4="Chinese",Languages!E702,IF(Declaration!$I$4="Japanese",Languages!F702,IF(Declaration!$I$4="Portugese",Languages!G702)))))))</f>
        <v>Coca (stimulant plant)</v>
      </c>
      <c r="I20" s="183" t="str">
        <f>IF(Declaration!$I$4="English",Languages!A779,IF(Declaration!$I$4="French",Languages!B779,IF(Declaration!$I$4="Spanish",Languages!C779,IF(Declaration!$I$4="German",Languages!D779,IF(Declaration!$I$4="Chinese",Languages!E779,IF(Declaration!$I$4="Japanese",Languages!F779,IF(Declaration!$I$4="Portugese",Languages!G779)))))))</f>
        <v>Footwear (sandals)</v>
      </c>
      <c r="J20" s="183" t="str">
        <f>IF(Declaration!$I$4="English",Languages!A827,IF(Declaration!$I$4="French",Languages!B827,IF(Declaration!$I$4="Spanish",Languages!C827,IF(Declaration!$I$4="German",Languages!D827,IF(Declaration!$I$4="Chinese",Languages!E827,IF(Declaration!$I$4="Japanese",Languages!F827,IF(Declaration!$I$4="Portugese",Languages!G827)))))))</f>
        <v>Sand</v>
      </c>
      <c r="K20" s="183"/>
      <c r="L20" s="183"/>
      <c r="M20" s="183"/>
      <c r="N20" s="183"/>
      <c r="O20" s="183"/>
      <c r="P20" s="183"/>
      <c r="Q20" s="183"/>
      <c r="R20" s="183"/>
      <c r="S20" s="183"/>
      <c r="T20" s="183"/>
    </row>
    <row r="21" spans="1:20" ht="16" x14ac:dyDescent="0.2">
      <c r="A21" s="183" t="s">
        <v>3024</v>
      </c>
      <c r="B21" s="182" t="s">
        <v>3044</v>
      </c>
      <c r="C21" s="182"/>
      <c r="D21" s="182"/>
      <c r="E21" s="183"/>
      <c r="F21" s="183"/>
      <c r="G21" s="183"/>
      <c r="H21" s="183" t="str">
        <f>IF(Declaration!$I$4="English",Languages!A703,IF(Declaration!$I$4="French",Languages!B703,IF(Declaration!$I$4="Spanish",Languages!C703,IF(Declaration!$I$4="German",Languages!D703,IF(Declaration!$I$4="Chinese",Languages!E703,IF(Declaration!$I$4="Japanese",Languages!F703,IF(Declaration!$I$4="Portugese",Languages!G703)))))))</f>
        <v>Cocoa</v>
      </c>
      <c r="I21" s="183" t="str">
        <f>IF(Declaration!$I$4="English",Languages!A780,IF(Declaration!$I$4="French",Languages!B780,IF(Declaration!$I$4="Spanish",Languages!C780,IF(Declaration!$I$4="German",Languages!D780,IF(Declaration!$I$4="Chinese",Languages!E780,IF(Declaration!$I$4="Japanese",Languages!F780,IF(Declaration!$I$4="Portugese",Languages!G780)))))))</f>
        <v>Furniture</v>
      </c>
      <c r="J21" s="183" t="str">
        <f>IF(Declaration!$I$4="English",Languages!A828,IF(Declaration!$I$4="French",Languages!B828,IF(Declaration!$I$4="Spanish",Languages!C828,IF(Declaration!$I$4="German",Languages!D828,IF(Declaration!$I$4="Chinese",Languages!E828,IF(Declaration!$I$4="Japanese",Languages!F828,IF(Declaration!$I$4="Portugese",Languages!G828)))))))</f>
        <v>Sandstone</v>
      </c>
      <c r="K21" s="183"/>
      <c r="L21" s="183"/>
      <c r="M21" s="183"/>
      <c r="N21" s="183"/>
      <c r="O21" s="183"/>
      <c r="P21" s="183"/>
      <c r="Q21" s="183"/>
      <c r="R21" s="183"/>
      <c r="S21" s="183"/>
      <c r="T21" s="183"/>
    </row>
    <row r="22" spans="1:20" ht="16" x14ac:dyDescent="0.2">
      <c r="A22" s="183" t="s">
        <v>3024</v>
      </c>
      <c r="B22" s="182" t="s">
        <v>3045</v>
      </c>
      <c r="C22" s="182"/>
      <c r="D22" s="182"/>
      <c r="E22" s="183"/>
      <c r="F22" s="183"/>
      <c r="G22" s="183"/>
      <c r="H22" s="183" t="str">
        <f>IF(Declaration!$I$4="English",Languages!A704,IF(Declaration!$I$4="French",Languages!B704,IF(Declaration!$I$4="Spanish",Languages!C704,IF(Declaration!$I$4="German",Languages!D704,IF(Declaration!$I$4="Chinese",Languages!E704,IF(Declaration!$I$4="Japanese",Languages!F704,IF(Declaration!$I$4="Portugese",Languages!G704)))))))</f>
        <v>Coconuts</v>
      </c>
      <c r="I22" s="183" t="str">
        <f>IF(Declaration!$I$4="English",Languages!A781,IF(Declaration!$I$4="French",Languages!B781,IF(Declaration!$I$4="Spanish",Languages!C781,IF(Declaration!$I$4="German",Languages!D781,IF(Declaration!$I$4="Chinese",Languages!E781,IF(Declaration!$I$4="Japanese",Languages!F781,IF(Declaration!$I$4="Portugese",Languages!G781)))))))</f>
        <v>Furniture (steel)</v>
      </c>
      <c r="J22" s="183" t="str">
        <f>IF(Declaration!$I$4="English",Languages!A829,IF(Declaration!$I$4="French",Languages!B829,IF(Declaration!$I$4="Spanish",Languages!C829,IF(Declaration!$I$4="German",Languages!D829,IF(Declaration!$I$4="Chinese",Languages!E829,IF(Declaration!$I$4="Japanese",Languages!F829,IF(Declaration!$I$4="Portugese",Languages!G829)))))))</f>
        <v>Sapphires</v>
      </c>
      <c r="K22" s="183"/>
      <c r="L22" s="183"/>
      <c r="M22" s="183"/>
      <c r="N22" s="183"/>
      <c r="O22" s="183"/>
      <c r="P22" s="183"/>
      <c r="Q22" s="183"/>
      <c r="R22" s="183"/>
      <c r="S22" s="183"/>
      <c r="T22" s="183"/>
    </row>
    <row r="23" spans="1:20" ht="16" x14ac:dyDescent="0.2">
      <c r="A23" s="183" t="s">
        <v>3024</v>
      </c>
      <c r="B23" s="182" t="s">
        <v>3046</v>
      </c>
      <c r="C23" s="182"/>
      <c r="D23" s="182"/>
      <c r="E23" s="183"/>
      <c r="F23" s="183"/>
      <c r="G23" s="183"/>
      <c r="H23" s="183" t="str">
        <f>IF(Declaration!$I$4="English",Languages!A705,IF(Declaration!$I$4="French",Languages!B705,IF(Declaration!$I$4="Spanish",Languages!C705,IF(Declaration!$I$4="German",Languages!D705,IF(Declaration!$I$4="Chinese",Languages!E705,IF(Declaration!$I$4="Japanese",Languages!F705,IF(Declaration!$I$4="Portugese",Languages!G705)))))))</f>
        <v>Coffee</v>
      </c>
      <c r="I23" s="183" t="str">
        <f>IF(Declaration!$I$4="English",Languages!A782,IF(Declaration!$I$4="French",Languages!B782,IF(Declaration!$I$4="Spanish",Languages!C782,IF(Declaration!$I$4="German",Languages!D782,IF(Declaration!$I$4="Chinese",Languages!E782,IF(Declaration!$I$4="Japanese",Languages!F782,IF(Declaration!$I$4="Portugese",Languages!G782)))))))</f>
        <v>Garments</v>
      </c>
      <c r="J23" s="183" t="str">
        <f>IF(Declaration!$I$4="English",Languages!A830,IF(Declaration!$I$4="French",Languages!B830,IF(Declaration!$I$4="Spanish",Languages!C830,IF(Declaration!$I$4="German",Languages!D830,IF(Declaration!$I$4="Chinese",Languages!E830,IF(Declaration!$I$4="Japanese",Languages!F830,IF(Declaration!$I$4="Portugese",Languages!G830)))))))</f>
        <v>Silver</v>
      </c>
      <c r="K23" s="183"/>
      <c r="L23" s="183"/>
      <c r="M23" s="183"/>
      <c r="N23" s="183"/>
      <c r="O23" s="183"/>
      <c r="P23" s="183"/>
      <c r="Q23" s="183"/>
      <c r="R23" s="183"/>
      <c r="S23" s="183"/>
      <c r="T23" s="183"/>
    </row>
    <row r="24" spans="1:20" ht="16" x14ac:dyDescent="0.2">
      <c r="A24" s="183" t="s">
        <v>3024</v>
      </c>
      <c r="B24" s="182" t="s">
        <v>3047</v>
      </c>
      <c r="C24" s="182"/>
      <c r="D24" s="182"/>
      <c r="E24" s="183"/>
      <c r="F24" s="183"/>
      <c r="G24" s="183"/>
      <c r="H24" s="183" t="str">
        <f>IF(Declaration!$I$4="English",Languages!A706,IF(Declaration!$I$4="French",Languages!B706,IF(Declaration!$I$4="Spanish",Languages!C706,IF(Declaration!$I$4="German",Languages!D706,IF(Declaration!$I$4="Chinese",Languages!E706,IF(Declaration!$I$4="Japanese",Languages!F706,IF(Declaration!$I$4="Portugese",Languages!G706)))))))</f>
        <v>Corn</v>
      </c>
      <c r="I24" s="183" t="str">
        <f>IF(Declaration!$I$4="English",Languages!A783,IF(Declaration!$I$4="French",Languages!B783,IF(Declaration!$I$4="Spanish",Languages!C783,IF(Declaration!$I$4="German",Languages!D783,IF(Declaration!$I$4="Chinese",Languages!E783,IF(Declaration!$I$4="Japanese",Languages!F783,IF(Declaration!$I$4="Portugese",Languages!G783)))))))</f>
        <v>Glass</v>
      </c>
      <c r="J24" s="183" t="str">
        <f>IF(Declaration!$I$4="English",Languages!A831,IF(Declaration!$I$4="French",Languages!B831,IF(Declaration!$I$4="Spanish",Languages!C831,IF(Declaration!$I$4="German",Languages!D831,IF(Declaration!$I$4="Chinese",Languages!E831,IF(Declaration!$I$4="Japanese",Languages!F831,IF(Declaration!$I$4="Portugese",Languages!G831)))))))</f>
        <v>Stones</v>
      </c>
      <c r="K24" s="183"/>
      <c r="L24" s="183"/>
      <c r="M24" s="183"/>
      <c r="N24" s="183"/>
      <c r="O24" s="183"/>
      <c r="P24" s="183"/>
      <c r="Q24" s="183"/>
      <c r="R24" s="183"/>
      <c r="S24" s="183"/>
      <c r="T24" s="183"/>
    </row>
    <row r="25" spans="1:20" ht="16" x14ac:dyDescent="0.2">
      <c r="A25" s="183" t="s">
        <v>3024</v>
      </c>
      <c r="B25" s="182" t="s">
        <v>3048</v>
      </c>
      <c r="C25" s="182"/>
      <c r="D25" s="182"/>
      <c r="E25" s="183"/>
      <c r="F25" s="183"/>
      <c r="G25" s="183"/>
      <c r="H25" s="183" t="str">
        <f>IF(Declaration!$I$4="English",Languages!A707,IF(Declaration!$I$4="French",Languages!B707,IF(Declaration!$I$4="Spanish",Languages!C707,IF(Declaration!$I$4="German",Languages!D707,IF(Declaration!$I$4="Chinese",Languages!E707,IF(Declaration!$I$4="Japanese",Languages!F707,IF(Declaration!$I$4="Portugese",Languages!G707)))))))</f>
        <v>Cotton</v>
      </c>
      <c r="I25" s="183" t="str">
        <f>IF(Declaration!$I$4="English",Languages!A784,IF(Declaration!$I$4="French",Languages!B784,IF(Declaration!$I$4="Spanish",Languages!C784,IF(Declaration!$I$4="German",Languages!D784,IF(Declaration!$I$4="Chinese",Languages!E784,IF(Declaration!$I$4="Japanese",Languages!F784,IF(Declaration!$I$4="Portugese",Languages!G784)))))))</f>
        <v>Glass Bangles</v>
      </c>
      <c r="J25" s="183" t="str">
        <f>IF(Declaration!$I$4="English",Languages!A832,IF(Declaration!$I$4="French",Languages!B832,IF(Declaration!$I$4="Spanish",Languages!C832,IF(Declaration!$I$4="German",Languages!D832,IF(Declaration!$I$4="Chinese",Languages!E832,IF(Declaration!$I$4="Japanese",Languages!F832,IF(Declaration!$I$4="Portugese",Languages!G832)))))))</f>
        <v>Stones (limestone)</v>
      </c>
      <c r="K25" s="183"/>
      <c r="L25" s="183"/>
      <c r="M25" s="183"/>
      <c r="N25" s="183"/>
      <c r="O25" s="183"/>
      <c r="P25" s="183"/>
      <c r="Q25" s="183"/>
      <c r="R25" s="183"/>
      <c r="S25" s="183"/>
      <c r="T25" s="183"/>
    </row>
    <row r="26" spans="1:20" ht="16" x14ac:dyDescent="0.2">
      <c r="A26" s="183" t="s">
        <v>3024</v>
      </c>
      <c r="B26" s="182" t="s">
        <v>3049</v>
      </c>
      <c r="C26" s="182"/>
      <c r="D26" s="182"/>
      <c r="E26" s="183"/>
      <c r="F26" s="183"/>
      <c r="G26" s="183"/>
      <c r="H26" s="183" t="str">
        <f>IF(Declaration!$I$4="English",Languages!A708,IF(Declaration!$I$4="French",Languages!B708,IF(Declaration!$I$4="Spanish",Languages!C708,IF(Declaration!$I$4="German",Languages!D708,IF(Declaration!$I$4="Chinese",Languages!E708,IF(Declaration!$I$4="Japanese",Languages!F708,IF(Declaration!$I$4="Portugese",Languages!G708)))))))</f>
        <v>Cottonseed (hybrid)</v>
      </c>
      <c r="I26" s="183" t="str">
        <f>IF(Declaration!$I$4="English",Languages!A785,IF(Declaration!$I$4="French",Languages!B785,IF(Declaration!$I$4="Spanish",Languages!C785,IF(Declaration!$I$4="German",Languages!D785,IF(Declaration!$I$4="Chinese",Languages!E785,IF(Declaration!$I$4="Japanese",Languages!F785,IF(Declaration!$I$4="Portugese",Languages!G785)))))))</f>
        <v>Gloves</v>
      </c>
      <c r="J26" s="183" t="str">
        <f>IF(Declaration!$I$4="English",Languages!A833,IF(Declaration!$I$4="French",Languages!B833,IF(Declaration!$I$4="Spanish",Languages!C833,IF(Declaration!$I$4="German",Languages!D833,IF(Declaration!$I$4="Chinese",Languages!E833,IF(Declaration!$I$4="Japanese",Languages!F833,IF(Declaration!$I$4="Portugese",Languages!G833)))))))</f>
        <v>Stones (pumice)</v>
      </c>
      <c r="K26" s="183"/>
      <c r="L26" s="183"/>
      <c r="M26" s="183"/>
      <c r="N26" s="183"/>
      <c r="O26" s="183"/>
      <c r="P26" s="183"/>
      <c r="Q26" s="183"/>
      <c r="R26" s="183"/>
      <c r="S26" s="183"/>
      <c r="T26" s="183"/>
    </row>
    <row r="27" spans="1:20" ht="16" x14ac:dyDescent="0.2">
      <c r="A27" s="183" t="s">
        <v>3024</v>
      </c>
      <c r="B27" s="182" t="s">
        <v>3050</v>
      </c>
      <c r="C27" s="182"/>
      <c r="D27" s="182"/>
      <c r="E27" s="183"/>
      <c r="F27" s="183"/>
      <c r="G27" s="183"/>
      <c r="H27" s="183" t="str">
        <f>IF(Declaration!$I$4="English",Languages!A709,IF(Declaration!$I$4="French",Languages!B709,IF(Declaration!$I$4="Spanish",Languages!C709,IF(Declaration!$I$4="German",Languages!D709,IF(Declaration!$I$4="Chinese",Languages!E709,IF(Declaration!$I$4="Japanese",Languages!F709,IF(Declaration!$I$4="Portugese",Languages!G709)))))))</f>
        <v>Cucumbers</v>
      </c>
      <c r="I27" s="183" t="str">
        <f>IF(Declaration!$I$4="English",Languages!A786,IF(Declaration!$I$4="French",Languages!B786,IF(Declaration!$I$4="Spanish",Languages!C786,IF(Declaration!$I$4="German",Languages!D786,IF(Declaration!$I$4="Chinese",Languages!E786,IF(Declaration!$I$4="Japanese",Languages!F786,IF(Declaration!$I$4="Portugese",Languages!G786)))))))</f>
        <v>Hair Products</v>
      </c>
      <c r="J27" s="183" t="str">
        <f>IF(Declaration!$I$4="English",Languages!A834,IF(Declaration!$I$4="French",Languages!B834,IF(Declaration!$I$4="Spanish",Languages!C834,IF(Declaration!$I$4="German",Languages!D834,IF(Declaration!$I$4="Chinese",Languages!E834,IF(Declaration!$I$4="Japanese",Languages!F834,IF(Declaration!$I$4="Portugese",Languages!G834)))))))</f>
        <v>Tantalum ore (coltan)</v>
      </c>
      <c r="K27" s="183"/>
      <c r="L27" s="183"/>
      <c r="M27" s="183"/>
      <c r="N27" s="183"/>
      <c r="O27" s="183"/>
      <c r="P27" s="183"/>
      <c r="Q27" s="183"/>
      <c r="R27" s="183"/>
      <c r="S27" s="183"/>
      <c r="T27" s="183"/>
    </row>
    <row r="28" spans="1:20" ht="16" x14ac:dyDescent="0.2">
      <c r="A28" s="183" t="s">
        <v>3024</v>
      </c>
      <c r="B28" s="182" t="s">
        <v>3051</v>
      </c>
      <c r="C28" s="182"/>
      <c r="D28" s="182"/>
      <c r="E28" s="183"/>
      <c r="F28" s="183"/>
      <c r="G28" s="183"/>
      <c r="H28" s="183" t="str">
        <f>IF(Declaration!$I$4="English",Languages!A710,IF(Declaration!$I$4="French",Languages!B710,IF(Declaration!$I$4="Spanish",Languages!C710,IF(Declaration!$I$4="German",Languages!D710,IF(Declaration!$I$4="Chinese",Languages!E710,IF(Declaration!$I$4="Japanese",Languages!F710,IF(Declaration!$I$4="Portugese",Languages!G710)))))))</f>
        <v>Cumin</v>
      </c>
      <c r="I28" s="183" t="str">
        <f>IF(Declaration!$I$4="English",Languages!A787,IF(Declaration!$I$4="French",Languages!B787,IF(Declaration!$I$4="Spanish",Languages!C787,IF(Declaration!$I$4="German",Languages!D787,IF(Declaration!$I$4="Chinese",Languages!E787,IF(Declaration!$I$4="Japanese",Languages!F787,IF(Declaration!$I$4="Portugese",Languages!G787)))))))</f>
        <v>Incense (agarbatti)</v>
      </c>
      <c r="J28" s="183" t="str">
        <f>IF(Declaration!$I$4="English",Languages!A835,IF(Declaration!$I$4="French",Languages!B835,IF(Declaration!$I$4="Spanish",Languages!C835,IF(Declaration!$I$4="German",Languages!D835,IF(Declaration!$I$4="Chinese",Languages!E835,IF(Declaration!$I$4="Japanese",Languages!F835,IF(Declaration!$I$4="Portugese",Languages!G835)))))))</f>
        <v>Tanzanite (gems)</v>
      </c>
      <c r="K28" s="183"/>
      <c r="L28" s="183"/>
      <c r="M28" s="183"/>
      <c r="N28" s="183"/>
      <c r="O28" s="183"/>
      <c r="P28" s="183"/>
      <c r="Q28" s="183"/>
      <c r="R28" s="183"/>
      <c r="S28" s="183"/>
      <c r="T28" s="183"/>
    </row>
    <row r="29" spans="1:20" ht="16" x14ac:dyDescent="0.2">
      <c r="A29" s="183" t="s">
        <v>3024</v>
      </c>
      <c r="B29" s="182" t="s">
        <v>3052</v>
      </c>
      <c r="C29" s="182"/>
      <c r="D29" s="182"/>
      <c r="E29" s="183"/>
      <c r="F29" s="183"/>
      <c r="G29" s="183"/>
      <c r="H29" s="183" t="str">
        <f>IF(Declaration!$I$4="English",Languages!A711,IF(Declaration!$I$4="French",Languages!B711,IF(Declaration!$I$4="Spanish",Languages!C711,IF(Declaration!$I$4="German",Languages!D711,IF(Declaration!$I$4="Chinese",Languages!E711,IF(Declaration!$I$4="Japanese",Languages!F711,IF(Declaration!$I$4="Portugese",Languages!G711)))))))</f>
        <v>Eggplants</v>
      </c>
      <c r="I29" s="183" t="str">
        <f>IF(Declaration!$I$4="English",Languages!A788,IF(Declaration!$I$4="French",Languages!B788,IF(Declaration!$I$4="Spanish",Languages!C788,IF(Declaration!$I$4="German",Languages!D788,IF(Declaration!$I$4="Chinese",Languages!E788,IF(Declaration!$I$4="Japanese",Languages!F788,IF(Declaration!$I$4="Portugese",Languages!G788)))))))</f>
        <v>Leather</v>
      </c>
      <c r="J29" s="183" t="str">
        <f>IF(Declaration!$I$4="English",Languages!A836,IF(Declaration!$I$4="French",Languages!B836,IF(Declaration!$I$4="Spanish",Languages!C836,IF(Declaration!$I$4="German",Languages!D836,IF(Declaration!$I$4="Chinese",Languages!E836,IF(Declaration!$I$4="Japanese",Languages!F836,IF(Declaration!$I$4="Portugese",Languages!G836)))))))</f>
        <v>Tin</v>
      </c>
      <c r="K29" s="183"/>
      <c r="L29" s="183"/>
      <c r="M29" s="183"/>
      <c r="N29" s="183"/>
      <c r="O29" s="183"/>
      <c r="P29" s="183"/>
      <c r="Q29" s="183"/>
      <c r="R29" s="183"/>
      <c r="S29" s="183"/>
      <c r="T29" s="183"/>
    </row>
    <row r="30" spans="1:20" ht="16" x14ac:dyDescent="0.2">
      <c r="A30" s="183" t="s">
        <v>3024</v>
      </c>
      <c r="B30" s="182" t="s">
        <v>3053</v>
      </c>
      <c r="C30" s="182"/>
      <c r="D30" s="182"/>
      <c r="E30" s="183"/>
      <c r="F30" s="183"/>
      <c r="G30" s="183"/>
      <c r="H30" s="183" t="str">
        <f>IF(Declaration!$I$4="English",Languages!A712,IF(Declaration!$I$4="French",Languages!B712,IF(Declaration!$I$4="Spanish",Languages!C712,IF(Declaration!$I$4="German",Languages!D712,IF(Declaration!$I$4="Chinese",Languages!E712,IF(Declaration!$I$4="Japanese",Languages!F712,IF(Declaration!$I$4="Portugese",Languages!G712)))))))</f>
        <v>Fish</v>
      </c>
      <c r="I30" s="183" t="str">
        <f>IF(Declaration!$I$4="English",Languages!A789,IF(Declaration!$I$4="French",Languages!B789,IF(Declaration!$I$4="Spanish",Languages!C789,IF(Declaration!$I$4="German",Languages!D789,IF(Declaration!$I$4="Chinese",Languages!E789,IF(Declaration!$I$4="Japanese",Languages!F789,IF(Declaration!$I$4="Portugese",Languages!G789)))))))</f>
        <v>Leather Goods</v>
      </c>
      <c r="J30" s="183" t="str">
        <f>IF(Declaration!$I$4="English",Languages!A837,IF(Declaration!$I$4="French",Languages!B837,IF(Declaration!$I$4="Spanish",Languages!C837,IF(Declaration!$I$4="German",Languages!D837,IF(Declaration!$I$4="Chinese",Languages!E837,IF(Declaration!$I$4="Japanese",Languages!F837,IF(Declaration!$I$4="Portugese",Languages!G837)))))))</f>
        <v>Tin ore (cassiterite)</v>
      </c>
      <c r="K30" s="183"/>
      <c r="L30" s="183"/>
      <c r="M30" s="183"/>
      <c r="N30" s="183"/>
      <c r="O30" s="183"/>
      <c r="P30" s="183"/>
      <c r="Q30" s="183"/>
      <c r="R30" s="183"/>
      <c r="S30" s="183"/>
      <c r="T30" s="183"/>
    </row>
    <row r="31" spans="1:20" ht="16" x14ac:dyDescent="0.2">
      <c r="A31" s="183" t="s">
        <v>3024</v>
      </c>
      <c r="B31" s="182" t="s">
        <v>3054</v>
      </c>
      <c r="C31" s="182"/>
      <c r="D31" s="182"/>
      <c r="E31" s="183"/>
      <c r="F31" s="183"/>
      <c r="G31" s="183"/>
      <c r="H31" s="183" t="str">
        <f>IF(Declaration!$I$4="English",Languages!A713,IF(Declaration!$I$4="French",Languages!B713,IF(Declaration!$I$4="Spanish",Languages!C713,IF(Declaration!$I$4="German",Languages!D713,IF(Declaration!$I$4="Chinese",Languages!E713,IF(Declaration!$I$4="Japanese",Languages!F713,IF(Declaration!$I$4="Portugese",Languages!G713)))))))</f>
        <v>Flowers</v>
      </c>
      <c r="I31" s="183" t="str">
        <f>IF(Declaration!$I$4="English",Languages!A790,IF(Declaration!$I$4="French",Languages!B790,IF(Declaration!$I$4="Spanish",Languages!C790,IF(Declaration!$I$4="German",Languages!D790,IF(Declaration!$I$4="Chinese",Languages!E790,IF(Declaration!$I$4="Japanese",Languages!F790,IF(Declaration!$I$4="Portugese",Languages!G790)))))))</f>
        <v>Leather Goods/Accessories</v>
      </c>
      <c r="J31" s="183" t="str">
        <f>IF(Declaration!$I$4="English",Languages!A838,IF(Declaration!$I$4="French",Languages!B838,IF(Declaration!$I$4="Spanish",Languages!C838,IF(Declaration!$I$4="German",Languages!D838,IF(Declaration!$I$4="Chinese",Languages!E838,IF(Declaration!$I$4="Japanese",Languages!F838,IF(Declaration!$I$4="Portugese",Languages!G838)))))))</f>
        <v>Trona (mineral)</v>
      </c>
      <c r="K31" s="183"/>
      <c r="L31" s="183"/>
      <c r="M31" s="183"/>
      <c r="N31" s="183"/>
      <c r="O31" s="183"/>
      <c r="P31" s="183"/>
      <c r="Q31" s="183"/>
      <c r="R31" s="183"/>
      <c r="S31" s="183"/>
      <c r="T31" s="183"/>
    </row>
    <row r="32" spans="1:20" ht="16" x14ac:dyDescent="0.2">
      <c r="A32" s="183" t="s">
        <v>3024</v>
      </c>
      <c r="B32" s="182" t="s">
        <v>3055</v>
      </c>
      <c r="C32" s="182"/>
      <c r="D32" s="182"/>
      <c r="E32" s="183"/>
      <c r="F32" s="183"/>
      <c r="G32" s="183"/>
      <c r="H32" s="183" t="str">
        <f>IF(Declaration!$I$4="English",Languages!A714,IF(Declaration!$I$4="French",Languages!B714,IF(Declaration!$I$4="Spanish",Languages!C714,IF(Declaration!$I$4="German",Languages!D714,IF(Declaration!$I$4="Chinese",Languages!E714,IF(Declaration!$I$4="Japanese",Languages!F714,IF(Declaration!$I$4="Portugese",Languages!G714)))))))</f>
        <v>Fruits (Pome and Stone)</v>
      </c>
      <c r="I32" s="183" t="str">
        <f>IF(Declaration!$I$4="English",Languages!A791,IF(Declaration!$I$4="French",Languages!B791,IF(Declaration!$I$4="Spanish",Languages!C791,IF(Declaration!$I$4="German",Languages!D791,IF(Declaration!$I$4="Chinese",Languages!E791,IF(Declaration!$I$4="Japanese",Languages!F791,IF(Declaration!$I$4="Portugese",Languages!G791)))))))</f>
        <v>Locks</v>
      </c>
      <c r="J32" s="183" t="str">
        <f>IF(Declaration!$I$4="English",Languages!A839,IF(Declaration!$I$4="French",Languages!B839,IF(Declaration!$I$4="Spanish",Languages!C839,IF(Declaration!$I$4="German",Languages!D839,IF(Declaration!$I$4="Chinese",Languages!E839,IF(Declaration!$I$4="Japanese",Languages!F839,IF(Declaration!$I$4="Portugese",Languages!G839)))))))</f>
        <v>Tungsten ore (wolframite)</v>
      </c>
      <c r="K32" s="183"/>
      <c r="L32" s="183"/>
      <c r="M32" s="183"/>
      <c r="N32" s="183"/>
      <c r="O32" s="183"/>
      <c r="P32" s="183"/>
      <c r="Q32" s="183"/>
      <c r="R32" s="183"/>
      <c r="S32" s="183"/>
      <c r="T32" s="183"/>
    </row>
    <row r="33" spans="1:20" ht="16" x14ac:dyDescent="0.2">
      <c r="A33" s="183" t="s">
        <v>3024</v>
      </c>
      <c r="B33" s="182" t="s">
        <v>3056</v>
      </c>
      <c r="C33" s="182"/>
      <c r="D33" s="182"/>
      <c r="E33" s="183"/>
      <c r="F33" s="183"/>
      <c r="G33" s="183"/>
      <c r="H33" s="183" t="str">
        <f>IF(Declaration!$I$4="English",Languages!A715,IF(Declaration!$I$4="French",Languages!B715,IF(Declaration!$I$4="Spanish",Languages!C715,IF(Declaration!$I$4="German",Languages!D715,IF(Declaration!$I$4="Chinese",Languages!E715,IF(Declaration!$I$4="Japanese",Languages!F715,IF(Declaration!$I$4="Portugese",Languages!G715)))))))</f>
        <v>Garlic</v>
      </c>
      <c r="I33" s="183" t="str">
        <f>IF(Declaration!$I$4="English",Languages!A792,IF(Declaration!$I$4="French",Languages!B792,IF(Declaration!$I$4="Spanish",Languages!C792,IF(Declaration!$I$4="German",Languages!D792,IF(Declaration!$I$4="Chinese",Languages!E792,IF(Declaration!$I$4="Japanese",Languages!F792,IF(Declaration!$I$4="Portugese",Languages!G792)))))))</f>
        <v>Matches</v>
      </c>
      <c r="J33" s="183" t="str">
        <f>IF(Declaration!$I$4="English",Languages!A840,IF(Declaration!$I$4="French",Languages!B840,IF(Declaration!$I$4="Spanish",Languages!C840,IF(Declaration!$I$4="German",Languages!D840,IF(Declaration!$I$4="Chinese",Languages!E840,IF(Declaration!$I$4="Japanese",Languages!F840,IF(Declaration!$I$4="Portugese",Languages!G840)))))))</f>
        <v>Zinc</v>
      </c>
      <c r="K33" s="183"/>
      <c r="L33" s="183"/>
      <c r="M33" s="183"/>
      <c r="N33" s="183"/>
      <c r="O33" s="183"/>
      <c r="P33" s="183"/>
      <c r="Q33" s="183"/>
      <c r="R33" s="183"/>
      <c r="S33" s="183"/>
      <c r="T33" s="183"/>
    </row>
    <row r="34" spans="1:20" ht="16" x14ac:dyDescent="0.2">
      <c r="A34" s="183" t="s">
        <v>3024</v>
      </c>
      <c r="B34" s="182" t="s">
        <v>3057</v>
      </c>
      <c r="C34" s="182"/>
      <c r="D34" s="182"/>
      <c r="E34" s="183"/>
      <c r="F34" s="183"/>
      <c r="G34" s="183"/>
      <c r="H34" s="183" t="str">
        <f>IF(Declaration!$I$4="English",Languages!A716,IF(Declaration!$I$4="French",Languages!B716,IF(Declaration!$I$4="Spanish",Languages!C716,IF(Declaration!$I$4="German",Languages!D716,IF(Declaration!$I$4="Chinese",Languages!E716,IF(Declaration!$I$4="Japanese",Languages!F716,IF(Declaration!$I$4="Portugese",Languages!G716)))))))</f>
        <v>Goats</v>
      </c>
      <c r="I34" s="183" t="str">
        <f>IF(Declaration!$I$4="English",Languages!A793,IF(Declaration!$I$4="French",Languages!B793,IF(Declaration!$I$4="Spanish",Languages!C793,IF(Declaration!$I$4="German",Languages!D793,IF(Declaration!$I$4="Chinese",Languages!E793,IF(Declaration!$I$4="Japanese",Languages!F793,IF(Declaration!$I$4="Portugese",Languages!G793)))))))</f>
        <v>Meat</v>
      </c>
      <c r="J34" s="183"/>
      <c r="K34" s="183"/>
      <c r="L34" s="183"/>
      <c r="M34" s="183"/>
      <c r="N34" s="183"/>
      <c r="O34" s="183"/>
      <c r="P34" s="183"/>
      <c r="Q34" s="183"/>
      <c r="R34" s="183"/>
      <c r="S34" s="183"/>
      <c r="T34" s="183"/>
    </row>
    <row r="35" spans="1:20" ht="16" x14ac:dyDescent="0.2">
      <c r="A35" s="183" t="s">
        <v>3024</v>
      </c>
      <c r="B35" s="182" t="s">
        <v>3058</v>
      </c>
      <c r="C35" s="182"/>
      <c r="D35" s="182"/>
      <c r="E35" s="183"/>
      <c r="F35" s="183"/>
      <c r="G35" s="183"/>
      <c r="H35" s="183" t="str">
        <f>IF(Declaration!$I$4="English",Languages!A717,IF(Declaration!$I$4="French",Languages!B717,IF(Declaration!$I$4="Spanish",Languages!C717,IF(Declaration!$I$4="German",Languages!D717,IF(Declaration!$I$4="Chinese",Languages!E717,IF(Declaration!$I$4="Japanese",Languages!F717,IF(Declaration!$I$4="Portugese",Languages!G717)))))))</f>
        <v>Grapes</v>
      </c>
      <c r="I35" s="183" t="str">
        <f>IF(Declaration!$I$4="English",Languages!A794,IF(Declaration!$I$4="French",Languages!B794,IF(Declaration!$I$4="Spanish",Languages!C794,IF(Declaration!$I$4="German",Languages!D794,IF(Declaration!$I$4="Chinese",Languages!E794,IF(Declaration!$I$4="Japanese",Languages!F794,IF(Declaration!$I$4="Portugese",Languages!G794)))))))</f>
        <v>Nails</v>
      </c>
      <c r="J35" s="183"/>
      <c r="K35" s="183"/>
      <c r="L35" s="183"/>
      <c r="M35" s="183"/>
      <c r="N35" s="183"/>
      <c r="O35" s="183"/>
      <c r="P35" s="183"/>
      <c r="Q35" s="183"/>
      <c r="R35" s="183"/>
      <c r="S35" s="183"/>
      <c r="T35" s="183"/>
    </row>
    <row r="36" spans="1:20" ht="16" x14ac:dyDescent="0.2">
      <c r="A36" s="183" t="s">
        <v>3024</v>
      </c>
      <c r="B36" s="182" t="s">
        <v>3059</v>
      </c>
      <c r="C36" s="182"/>
      <c r="D36" s="182"/>
      <c r="E36" s="183"/>
      <c r="F36" s="183"/>
      <c r="G36" s="183"/>
      <c r="H36" s="183" t="str">
        <f>IF(Declaration!$I$4="English",Languages!A718,IF(Declaration!$I$4="French",Languages!B718,IF(Declaration!$I$4="Spanish",Languages!C718,IF(Declaration!$I$4="German",Languages!D718,IF(Declaration!$I$4="Chinese",Languages!E718,IF(Declaration!$I$4="Japanese",Languages!F718,IF(Declaration!$I$4="Portugese",Languages!G718)))))))</f>
        <v>Hazelnuts</v>
      </c>
      <c r="I36" s="183" t="str">
        <f>IF(Declaration!$I$4="English",Languages!A795,IF(Declaration!$I$4="French",Languages!B795,IF(Declaration!$I$4="Spanish",Languages!C795,IF(Declaration!$I$4="German",Languages!D795,IF(Declaration!$I$4="Chinese",Languages!E795,IF(Declaration!$I$4="Japanese",Languages!F795,IF(Declaration!$I$4="Portugese",Languages!G795)))))))</f>
        <v>Polysilicon</v>
      </c>
      <c r="J36" s="183"/>
      <c r="K36" s="183"/>
      <c r="L36" s="183"/>
      <c r="M36" s="183"/>
      <c r="N36" s="183"/>
      <c r="O36" s="183"/>
      <c r="P36" s="183"/>
      <c r="Q36" s="183"/>
      <c r="R36" s="183"/>
      <c r="S36" s="183"/>
      <c r="T36" s="183"/>
    </row>
    <row r="37" spans="1:20" ht="16" x14ac:dyDescent="0.2">
      <c r="A37" s="183" t="s">
        <v>3024</v>
      </c>
      <c r="B37" s="182" t="s">
        <v>3060</v>
      </c>
      <c r="C37" s="182"/>
      <c r="D37" s="182"/>
      <c r="E37" s="183"/>
      <c r="F37" s="183"/>
      <c r="G37" s="183"/>
      <c r="H37" s="183" t="str">
        <f>IF(Declaration!$I$4="English",Languages!A719,IF(Declaration!$I$4="French",Languages!B719,IF(Declaration!$I$4="Spanish",Languages!C719,IF(Declaration!$I$4="German",Languages!D719,IF(Declaration!$I$4="Chinese",Languages!E719,IF(Declaration!$I$4="Japanese",Languages!F719,IF(Declaration!$I$4="Portugese",Languages!G719)))))))</f>
        <v>Hogs</v>
      </c>
      <c r="I37" s="183" t="str">
        <f>IF(Declaration!$I$4="English",Languages!A796,IF(Declaration!$I$4="French",Languages!B796,IF(Declaration!$I$4="Spanish",Languages!C796,IF(Declaration!$I$4="German",Languages!D796,IF(Declaration!$I$4="Chinese",Languages!E796,IF(Declaration!$I$4="Japanese",Languages!F796,IF(Declaration!$I$4="Portugese",Languages!G796)))))))</f>
        <v>Pyrotechnics</v>
      </c>
      <c r="J37" s="183"/>
      <c r="K37" s="183"/>
      <c r="L37" s="183"/>
      <c r="M37" s="183"/>
      <c r="N37" s="183"/>
      <c r="O37" s="183"/>
      <c r="P37" s="183"/>
      <c r="Q37" s="183"/>
      <c r="R37" s="183"/>
      <c r="S37" s="183"/>
      <c r="T37" s="183"/>
    </row>
    <row r="38" spans="1:20" ht="16" x14ac:dyDescent="0.2">
      <c r="A38" s="183" t="s">
        <v>3024</v>
      </c>
      <c r="B38" s="182" t="s">
        <v>3061</v>
      </c>
      <c r="C38" s="182"/>
      <c r="D38" s="182"/>
      <c r="E38" s="183"/>
      <c r="F38" s="183"/>
      <c r="G38" s="183"/>
      <c r="H38" s="183" t="str">
        <f>IF(Declaration!$I$4="English",Languages!A720,IF(Declaration!$I$4="French",Languages!B720,IF(Declaration!$I$4="Spanish",Languages!C720,IF(Declaration!$I$4="German",Languages!D720,IF(Declaration!$I$4="Chinese",Languages!E720,IF(Declaration!$I$4="Japanese",Languages!F720,IF(Declaration!$I$4="Portugese",Languages!G720)))))))</f>
        <v>Khat</v>
      </c>
      <c r="I38" s="183" t="str">
        <f>IF(Declaration!$I$4="English",Languages!A797,IF(Declaration!$I$4="French",Languages!B797,IF(Declaration!$I$4="Spanish",Languages!C797,IF(Declaration!$I$4="German",Languages!D797,IF(Declaration!$I$4="Chinese",Languages!E797,IF(Declaration!$I$4="Japanese",Languages!F797,IF(Declaration!$I$4="Portugese",Languages!G797)))))))</f>
        <v>Rubber Gloves</v>
      </c>
      <c r="J38" s="183"/>
      <c r="K38" s="183"/>
      <c r="L38" s="183"/>
      <c r="M38" s="183"/>
      <c r="N38" s="183"/>
      <c r="O38" s="183"/>
      <c r="P38" s="183"/>
      <c r="Q38" s="183"/>
      <c r="R38" s="183"/>
      <c r="S38" s="183"/>
      <c r="T38" s="183"/>
    </row>
    <row r="39" spans="1:20" ht="16" x14ac:dyDescent="0.2">
      <c r="A39" s="183" t="s">
        <v>3024</v>
      </c>
      <c r="B39" s="182" t="s">
        <v>3062</v>
      </c>
      <c r="C39" s="182"/>
      <c r="D39" s="182"/>
      <c r="E39" s="183"/>
      <c r="F39" s="183"/>
      <c r="G39" s="183"/>
      <c r="H39" s="183" t="str">
        <f>IF(Declaration!$I$4="English",Languages!A721,IF(Declaration!$I$4="French",Languages!B721,IF(Declaration!$I$4="Spanish",Languages!C721,IF(Declaration!$I$4="German",Languages!D721,IF(Declaration!$I$4="Chinese",Languages!E721,IF(Declaration!$I$4="Japanese",Languages!F721,IF(Declaration!$I$4="Portugese",Languages!G721)))))))</f>
        <v>Khat/Miraa (stimulant plant)</v>
      </c>
      <c r="I39" s="183" t="str">
        <f>IF(Declaration!$I$4="English",Languages!A798,IF(Declaration!$I$4="French",Languages!B798,IF(Declaration!$I$4="Spanish",Languages!C798,IF(Declaration!$I$4="German",Languages!D798,IF(Declaration!$I$4="Chinese",Languages!E798,IF(Declaration!$I$4="Japanese",Languages!F798,IF(Declaration!$I$4="Portugese",Languages!G798)))))))</f>
        <v>Silk Fabric</v>
      </c>
      <c r="J39" s="183"/>
      <c r="K39" s="183"/>
      <c r="L39" s="183"/>
      <c r="M39" s="183"/>
      <c r="N39" s="183"/>
      <c r="O39" s="183"/>
      <c r="P39" s="183"/>
      <c r="Q39" s="183"/>
      <c r="R39" s="183"/>
      <c r="S39" s="183"/>
      <c r="T39" s="183"/>
    </row>
    <row r="40" spans="1:20" ht="16" x14ac:dyDescent="0.2">
      <c r="A40" s="183" t="s">
        <v>3024</v>
      </c>
      <c r="B40" s="182" t="s">
        <v>3063</v>
      </c>
      <c r="C40" s="182"/>
      <c r="D40" s="182"/>
      <c r="E40" s="183"/>
      <c r="F40" s="183"/>
      <c r="G40" s="183"/>
      <c r="H40" s="183" t="str">
        <f>IF(Declaration!$I$4="English",Languages!A722,IF(Declaration!$I$4="French",Languages!B722,IF(Declaration!$I$4="Spanish",Languages!C722,IF(Declaration!$I$4="German",Languages!D722,IF(Declaration!$I$4="Chinese",Languages!E722,IF(Declaration!$I$4="Japanese",Languages!F722,IF(Declaration!$I$4="Portugese",Languages!G722)))))))</f>
        <v>Lettuce</v>
      </c>
      <c r="I40" s="183" t="str">
        <f>IF(Declaration!$I$4="English",Languages!A799,IF(Declaration!$I$4="French",Languages!B799,IF(Declaration!$I$4="Spanish",Languages!C799,IF(Declaration!$I$4="German",Languages!D799,IF(Declaration!$I$4="Chinese",Languages!E799,IF(Declaration!$I$4="Japanese",Languages!F799,IF(Declaration!$I$4="Portugese",Languages!G799)))))))</f>
        <v>Silk Thread</v>
      </c>
      <c r="J40" s="183"/>
      <c r="K40" s="183"/>
      <c r="L40" s="183"/>
      <c r="M40" s="183"/>
      <c r="N40" s="183"/>
      <c r="O40" s="183"/>
      <c r="P40" s="183"/>
      <c r="Q40" s="183"/>
      <c r="R40" s="183"/>
      <c r="S40" s="183"/>
      <c r="T40" s="183"/>
    </row>
    <row r="41" spans="1:20" ht="16" x14ac:dyDescent="0.2">
      <c r="A41" s="183" t="s">
        <v>3024</v>
      </c>
      <c r="B41" s="182" t="s">
        <v>3064</v>
      </c>
      <c r="C41" s="182"/>
      <c r="D41" s="182"/>
      <c r="E41" s="183"/>
      <c r="F41" s="183"/>
      <c r="G41" s="183"/>
      <c r="H41" s="183" t="str">
        <f>IF(Declaration!$I$4="English",Languages!A723,IF(Declaration!$I$4="French",Languages!B723,IF(Declaration!$I$4="Spanish",Languages!C723,IF(Declaration!$I$4="German",Languages!D723,IF(Declaration!$I$4="Chinese",Languages!E723,IF(Declaration!$I$4="Japanese",Languages!F723,IF(Declaration!$I$4="Portugese",Languages!G723)))))))</f>
        <v>Lobsters</v>
      </c>
      <c r="I41" s="183" t="str">
        <f>IF(Declaration!$I$4="English",Languages!A800,IF(Declaration!$I$4="French",Languages!B800,IF(Declaration!$I$4="Spanish",Languages!C800,IF(Declaration!$I$4="German",Languages!D800,IF(Declaration!$I$4="Chinese",Languages!E800,IF(Declaration!$I$4="Japanese",Languages!F800,IF(Declaration!$I$4="Portugese",Languages!G800)))))))</f>
        <v>Soap</v>
      </c>
      <c r="J41" s="183"/>
      <c r="K41" s="183"/>
      <c r="L41" s="183"/>
      <c r="M41" s="183"/>
      <c r="N41" s="183"/>
      <c r="O41" s="183"/>
      <c r="P41" s="183"/>
      <c r="Q41" s="183"/>
      <c r="R41" s="183"/>
      <c r="S41" s="183"/>
      <c r="T41" s="183"/>
    </row>
    <row r="42" spans="1:20" ht="16" x14ac:dyDescent="0.2">
      <c r="A42" s="183" t="s">
        <v>3024</v>
      </c>
      <c r="B42" s="182" t="s">
        <v>3065</v>
      </c>
      <c r="C42" s="182"/>
      <c r="D42" s="182"/>
      <c r="E42" s="183"/>
      <c r="F42" s="183"/>
      <c r="G42" s="183"/>
      <c r="H42" s="183" t="str">
        <f>IF(Declaration!$I$4="English",Languages!A724,IF(Declaration!$I$4="French",Languages!B724,IF(Declaration!$I$4="Spanish",Languages!C724,IF(Declaration!$I$4="German",Languages!D724,IF(Declaration!$I$4="Chinese",Languages!E724,IF(Declaration!$I$4="Japanese",Languages!F724,IF(Declaration!$I$4="Portugese",Languages!G724)))))))</f>
        <v>Manioc/Cassava</v>
      </c>
      <c r="I42" s="183" t="str">
        <f>IF(Declaration!$I$4="English",Languages!A801,IF(Declaration!$I$4="French",Languages!B801,IF(Declaration!$I$4="Spanish",Languages!C801,IF(Declaration!$I$4="German",Languages!D801,IF(Declaration!$I$4="Chinese",Languages!E801,IF(Declaration!$I$4="Japanese",Languages!F801,IF(Declaration!$I$4="Portugese",Languages!G801)))))))</f>
        <v>Soccer Balls</v>
      </c>
      <c r="J42" s="183"/>
      <c r="K42" s="183"/>
      <c r="L42" s="183"/>
      <c r="M42" s="183"/>
      <c r="N42" s="183"/>
      <c r="O42" s="183"/>
      <c r="P42" s="183"/>
      <c r="Q42" s="183"/>
      <c r="R42" s="183"/>
      <c r="S42" s="183"/>
      <c r="T42" s="183"/>
    </row>
    <row r="43" spans="1:20" ht="16" x14ac:dyDescent="0.2">
      <c r="A43" s="183" t="s">
        <v>3024</v>
      </c>
      <c r="B43" s="182" t="s">
        <v>3066</v>
      </c>
      <c r="C43" s="182"/>
      <c r="D43" s="182"/>
      <c r="E43" s="183"/>
      <c r="F43" s="183"/>
      <c r="G43" s="183"/>
      <c r="H43" s="183" t="str">
        <f>IF(Declaration!$I$4="English",Languages!A725,IF(Declaration!$I$4="French",Languages!B725,IF(Declaration!$I$4="Spanish",Languages!C725,IF(Declaration!$I$4="German",Languages!D725,IF(Declaration!$I$4="Chinese",Languages!E725,IF(Declaration!$I$4="Japanese",Languages!F725,IF(Declaration!$I$4="Portugese",Languages!G725)))))))</f>
        <v>Melons</v>
      </c>
      <c r="I43" s="183" t="str">
        <f>IF(Declaration!$I$4="English",Languages!A802,IF(Declaration!$I$4="French",Languages!B802,IF(Declaration!$I$4="Spanish",Languages!C802,IF(Declaration!$I$4="German",Languages!D802,IF(Declaration!$I$4="Chinese",Languages!E802,IF(Declaration!$I$4="Japanese",Languages!F802,IF(Declaration!$I$4="Portugese",Languages!G802)))))))</f>
        <v>Surgical Instruments</v>
      </c>
      <c r="J43" s="183"/>
      <c r="K43" s="183"/>
      <c r="L43" s="183"/>
      <c r="M43" s="183"/>
      <c r="N43" s="183"/>
      <c r="O43" s="183"/>
      <c r="P43" s="183"/>
      <c r="Q43" s="183"/>
      <c r="R43" s="183"/>
      <c r="S43" s="183"/>
      <c r="T43" s="183"/>
    </row>
    <row r="44" spans="1:20" ht="16" x14ac:dyDescent="0.2">
      <c r="A44" s="183" t="s">
        <v>3024</v>
      </c>
      <c r="B44" s="182" t="s">
        <v>3067</v>
      </c>
      <c r="C44" s="182"/>
      <c r="D44" s="182"/>
      <c r="E44" s="183"/>
      <c r="F44" s="183"/>
      <c r="G44" s="183"/>
      <c r="H44" s="183" t="str">
        <f>IF(Declaration!$I$4="English",Languages!A726,IF(Declaration!$I$4="French",Languages!B726,IF(Declaration!$I$4="Spanish",Languages!C726,IF(Declaration!$I$4="German",Languages!D726,IF(Declaration!$I$4="Chinese",Languages!E726,IF(Declaration!$I$4="Japanese",Languages!F726,IF(Declaration!$I$4="Portugese",Languages!G726)))))))</f>
        <v>Nile Perch (fish)</v>
      </c>
      <c r="I44" s="183" t="str">
        <f>IF(Declaration!$I$4="English",Languages!A803,IF(Declaration!$I$4="French",Languages!B803,IF(Declaration!$I$4="Spanish",Languages!C803,IF(Declaration!$I$4="German",Languages!D803,IF(Declaration!$I$4="Chinese",Languages!E803,IF(Declaration!$I$4="Japanese",Languages!F803,IF(Declaration!$I$4="Portugese",Languages!G803)))))))</f>
        <v>Textiles</v>
      </c>
      <c r="J44" s="183"/>
      <c r="K44" s="183"/>
      <c r="L44" s="183"/>
      <c r="M44" s="183"/>
      <c r="N44" s="183"/>
      <c r="O44" s="183"/>
      <c r="P44" s="183"/>
      <c r="Q44" s="183"/>
      <c r="R44" s="183"/>
      <c r="S44" s="183"/>
      <c r="T44" s="183"/>
    </row>
    <row r="45" spans="1:20" ht="16" x14ac:dyDescent="0.2">
      <c r="A45" s="183" t="s">
        <v>3024</v>
      </c>
      <c r="B45" s="182" t="s">
        <v>3068</v>
      </c>
      <c r="C45" s="182"/>
      <c r="D45" s="182"/>
      <c r="E45" s="183"/>
      <c r="F45" s="183"/>
      <c r="G45" s="183"/>
      <c r="H45" s="183" t="str">
        <f>IF(Declaration!$I$4="English",Languages!A727,IF(Declaration!$I$4="French",Languages!B727,IF(Declaration!$I$4="Spanish",Languages!C727,IF(Declaration!$I$4="German",Languages!D727,IF(Declaration!$I$4="Chinese",Languages!E727,IF(Declaration!$I$4="Japanese",Languages!F727,IF(Declaration!$I$4="Portugese",Languages!G727)))))))</f>
        <v>Oil (Palm)</v>
      </c>
      <c r="I45" s="183" t="str">
        <f>IF(Declaration!$I$4="English",Languages!A804,IF(Declaration!$I$4="French",Languages!B804,IF(Declaration!$I$4="Spanish",Languages!C804,IF(Declaration!$I$4="German",Languages!D804,IF(Declaration!$I$4="Chinese",Languages!E804,IF(Declaration!$I$4="Japanese",Languages!F804,IF(Declaration!$I$4="Portugese",Languages!G804)))))))</f>
        <v>Textiles (hand-woven)</v>
      </c>
      <c r="J45" s="183"/>
      <c r="K45" s="183"/>
      <c r="L45" s="183"/>
      <c r="M45" s="183"/>
      <c r="N45" s="183"/>
      <c r="O45" s="183"/>
      <c r="P45" s="183"/>
      <c r="Q45" s="183"/>
      <c r="R45" s="183"/>
      <c r="S45" s="183"/>
      <c r="T45" s="183"/>
    </row>
    <row r="46" spans="1:20" ht="16" x14ac:dyDescent="0.2">
      <c r="A46" s="183" t="s">
        <v>3024</v>
      </c>
      <c r="B46" s="182" t="s">
        <v>3069</v>
      </c>
      <c r="C46" s="182"/>
      <c r="D46" s="182"/>
      <c r="E46" s="183"/>
      <c r="F46" s="183"/>
      <c r="G46" s="183"/>
      <c r="H46" s="183" t="str">
        <f>IF(Declaration!$I$4="English",Languages!A728,IF(Declaration!$I$4="French",Languages!B728,IF(Declaration!$I$4="Spanish",Languages!C728,IF(Declaration!$I$4="German",Languages!D728,IF(Declaration!$I$4="Chinese",Languages!E728,IF(Declaration!$I$4="Japanese",Languages!F728,IF(Declaration!$I$4="Portugese",Languages!G728)))))))</f>
        <v>Olives</v>
      </c>
      <c r="I46" s="183" t="str">
        <f>IF(Declaration!$I$4="English",Languages!A805,IF(Declaration!$I$4="French",Languages!B805,IF(Declaration!$I$4="Spanish",Languages!C805,IF(Declaration!$I$4="German",Languages!D805,IF(Declaration!$I$4="Chinese",Languages!E805,IF(Declaration!$I$4="Japanese",Languages!F805,IF(Declaration!$I$4="Portugese",Languages!G805)))))))</f>
        <v>Textiles (jute)</v>
      </c>
      <c r="J46" s="183"/>
      <c r="K46" s="183"/>
      <c r="L46" s="183"/>
      <c r="M46" s="183"/>
      <c r="N46" s="183"/>
      <c r="O46" s="183"/>
      <c r="P46" s="183"/>
      <c r="Q46" s="183"/>
      <c r="R46" s="183"/>
      <c r="S46" s="183"/>
      <c r="T46" s="183"/>
    </row>
    <row r="47" spans="1:20" ht="16" x14ac:dyDescent="0.2">
      <c r="A47" s="183" t="s">
        <v>3024</v>
      </c>
      <c r="B47" s="182" t="s">
        <v>3070</v>
      </c>
      <c r="C47" s="182"/>
      <c r="D47" s="182"/>
      <c r="E47" s="183"/>
      <c r="F47" s="183"/>
      <c r="G47" s="183"/>
      <c r="H47" s="183" t="str">
        <f>IF(Declaration!$I$4="English",Languages!A729,IF(Declaration!$I$4="French",Languages!B729,IF(Declaration!$I$4="Spanish",Languages!C729,IF(Declaration!$I$4="German",Languages!D729,IF(Declaration!$I$4="Chinese",Languages!E729,IF(Declaration!$I$4="Japanese",Languages!F729,IF(Declaration!$I$4="Portugese",Languages!G729)))))))</f>
        <v>Onions</v>
      </c>
      <c r="I47" s="183" t="str">
        <f>IF(Declaration!$I$4="English",Languages!A806,IF(Declaration!$I$4="French",Languages!B806,IF(Declaration!$I$4="Spanish",Languages!C806,IF(Declaration!$I$4="German",Languages!D806,IF(Declaration!$I$4="Chinese",Languages!E806,IF(Declaration!$I$4="Japanese",Languages!F806,IF(Declaration!$I$4="Portugese",Languages!G806)))))))</f>
        <v>Thread/Yarn</v>
      </c>
      <c r="J47" s="183"/>
      <c r="K47" s="183"/>
      <c r="L47" s="183"/>
      <c r="M47" s="183"/>
      <c r="N47" s="183"/>
      <c r="O47" s="183"/>
      <c r="P47" s="183"/>
      <c r="Q47" s="183"/>
      <c r="R47" s="183"/>
      <c r="S47" s="183"/>
      <c r="T47" s="183"/>
    </row>
    <row r="48" spans="1:20" ht="16" x14ac:dyDescent="0.2">
      <c r="A48" s="183" t="s">
        <v>3024</v>
      </c>
      <c r="B48" s="182" t="s">
        <v>3071</v>
      </c>
      <c r="C48" s="182"/>
      <c r="D48" s="182"/>
      <c r="E48" s="183"/>
      <c r="F48" s="183"/>
      <c r="G48" s="183"/>
      <c r="H48" s="183" t="str">
        <f>IF(Declaration!$I$4="English",Languages!A730,IF(Declaration!$I$4="French",Languages!B730,IF(Declaration!$I$4="Spanish",Languages!C730,IF(Declaration!$I$4="German",Languages!D730,IF(Declaration!$I$4="Chinese",Languages!E730,IF(Declaration!$I$4="Japanese",Languages!F730,IF(Declaration!$I$4="Portugese",Languages!G730)))))))</f>
        <v>Palm Thatch</v>
      </c>
      <c r="I48" s="183" t="str">
        <f>IF(Declaration!$I$4="English",Languages!A807,IF(Declaration!$I$4="French",Languages!B807,IF(Declaration!$I$4="Spanish",Languages!C807,IF(Declaration!$I$4="German",Languages!D807,IF(Declaration!$I$4="Chinese",Languages!E807,IF(Declaration!$I$4="Japanese",Languages!F807,IF(Declaration!$I$4="Portugese",Languages!G807)))))))</f>
        <v>Tomato Products</v>
      </c>
      <c r="J48" s="183"/>
      <c r="K48" s="183"/>
      <c r="L48" s="183"/>
      <c r="M48" s="183"/>
      <c r="N48" s="183"/>
      <c r="O48" s="183"/>
      <c r="P48" s="183"/>
      <c r="Q48" s="183"/>
      <c r="R48" s="183"/>
      <c r="S48" s="183"/>
      <c r="T48" s="183"/>
    </row>
    <row r="49" spans="1:20" ht="16" x14ac:dyDescent="0.2">
      <c r="A49" s="183" t="s">
        <v>3024</v>
      </c>
      <c r="B49" s="182" t="s">
        <v>3072</v>
      </c>
      <c r="C49" s="183"/>
      <c r="D49" s="183"/>
      <c r="E49" s="183"/>
      <c r="F49" s="183"/>
      <c r="G49" s="183"/>
      <c r="H49" s="183" t="str">
        <f>IF(Declaration!$I$4="English",Languages!A731,IF(Declaration!$I$4="French",Languages!B731,IF(Declaration!$I$4="Spanish",Languages!C731,IF(Declaration!$I$4="German",Languages!D731,IF(Declaration!$I$4="Chinese",Languages!E731,IF(Declaration!$I$4="Japanese",Languages!F731,IF(Declaration!$I$4="Portugese",Languages!G731)))))))</f>
        <v>Peanuts</v>
      </c>
      <c r="I49" s="183" t="str">
        <f>IF(Declaration!$I$4="English",Languages!A808,IF(Declaration!$I$4="French",Languages!B808,IF(Declaration!$I$4="Spanish",Languages!C808,IF(Declaration!$I$4="German",Languages!D808,IF(Declaration!$I$4="Chinese",Languages!E808,IF(Declaration!$I$4="Japanese",Languages!F808,IF(Declaration!$I$4="Portugese",Languages!G808)))))))</f>
        <v>Toys</v>
      </c>
      <c r="J49" s="183"/>
      <c r="K49" s="183"/>
      <c r="L49" s="183"/>
      <c r="M49" s="183"/>
      <c r="N49" s="183"/>
      <c r="O49" s="183"/>
      <c r="P49" s="183"/>
      <c r="Q49" s="183"/>
      <c r="R49" s="183"/>
      <c r="S49" s="183"/>
      <c r="T49" s="183"/>
    </row>
    <row r="50" spans="1:20" ht="16" x14ac:dyDescent="0.2">
      <c r="A50" s="183" t="s">
        <v>3024</v>
      </c>
      <c r="B50" s="182" t="s">
        <v>3073</v>
      </c>
      <c r="C50" s="183"/>
      <c r="D50" s="183"/>
      <c r="E50" s="183"/>
      <c r="F50" s="183"/>
      <c r="G50" s="183"/>
      <c r="H50" s="183" t="str">
        <f>IF(Declaration!$I$4="English",Languages!A732,IF(Declaration!$I$4="French",Languages!B732,IF(Declaration!$I$4="Spanish",Languages!C732,IF(Declaration!$I$4="German",Languages!D732,IF(Declaration!$I$4="Chinese",Languages!E732,IF(Declaration!$I$4="Japanese",Languages!F732,IF(Declaration!$I$4="Portugese",Languages!G732)))))))</f>
        <v>Pepper</v>
      </c>
      <c r="I50" s="183"/>
      <c r="J50" s="183"/>
      <c r="K50" s="183"/>
      <c r="L50" s="183"/>
      <c r="M50" s="183"/>
      <c r="N50" s="183"/>
      <c r="O50" s="183"/>
      <c r="P50" s="183"/>
      <c r="Q50" s="183"/>
      <c r="R50" s="183"/>
      <c r="S50" s="183"/>
      <c r="T50" s="183"/>
    </row>
    <row r="51" spans="1:20" ht="16" x14ac:dyDescent="0.2">
      <c r="A51" s="183" t="s">
        <v>3024</v>
      </c>
      <c r="B51" s="182" t="s">
        <v>3074</v>
      </c>
      <c r="C51" s="183"/>
      <c r="D51" s="183"/>
      <c r="E51" s="183"/>
      <c r="F51" s="183"/>
      <c r="G51" s="183"/>
      <c r="H51" s="183" t="str">
        <f>IF(Declaration!$I$4="English",Languages!A733,IF(Declaration!$I$4="French",Languages!B733,IF(Declaration!$I$4="Spanish",Languages!C733,IF(Declaration!$I$4="German",Languages!D733,IF(Declaration!$I$4="Chinese",Languages!E733,IF(Declaration!$I$4="Japanese",Languages!F733,IF(Declaration!$I$4="Portugese",Languages!G733)))))))</f>
        <v>Peppers</v>
      </c>
      <c r="I51" s="183"/>
      <c r="J51" s="183"/>
      <c r="K51" s="183"/>
      <c r="L51" s="183"/>
      <c r="M51" s="183"/>
      <c r="N51" s="183"/>
      <c r="O51" s="183"/>
      <c r="P51" s="183"/>
      <c r="Q51" s="183"/>
      <c r="R51" s="183"/>
      <c r="S51" s="183"/>
      <c r="T51" s="183"/>
    </row>
    <row r="52" spans="1:20" ht="16" x14ac:dyDescent="0.2">
      <c r="A52" s="183" t="s">
        <v>3024</v>
      </c>
      <c r="B52" s="182" t="s">
        <v>3075</v>
      </c>
      <c r="C52" s="183"/>
      <c r="D52" s="183"/>
      <c r="E52" s="183"/>
      <c r="F52" s="183"/>
      <c r="G52" s="183"/>
      <c r="H52" s="183" t="str">
        <f>IF(Declaration!$I$4="English",Languages!A734,IF(Declaration!$I$4="French",Languages!B734,IF(Declaration!$I$4="Spanish",Languages!C734,IF(Declaration!$I$4="German",Languages!D734,IF(Declaration!$I$4="Chinese",Languages!E734,IF(Declaration!$I$4="Japanese",Languages!F734,IF(Declaration!$I$4="Portugese",Languages!G734)))))))</f>
        <v>Pineapples</v>
      </c>
      <c r="I52" s="183"/>
      <c r="J52" s="183"/>
      <c r="K52" s="183"/>
      <c r="L52" s="183"/>
      <c r="M52" s="183"/>
      <c r="N52" s="183"/>
      <c r="O52" s="183"/>
      <c r="P52" s="183"/>
      <c r="Q52" s="183"/>
      <c r="R52" s="183"/>
      <c r="S52" s="183"/>
      <c r="T52" s="183"/>
    </row>
    <row r="53" spans="1:20" ht="16" x14ac:dyDescent="0.2">
      <c r="A53" s="183" t="s">
        <v>3024</v>
      </c>
      <c r="B53" s="182" t="s">
        <v>3076</v>
      </c>
      <c r="C53" s="183"/>
      <c r="D53" s="183"/>
      <c r="E53" s="183"/>
      <c r="F53" s="183"/>
      <c r="G53" s="183"/>
      <c r="H53" s="183" t="str">
        <f>IF(Declaration!$I$4="English",Languages!A735,IF(Declaration!$I$4="French",Languages!B735,IF(Declaration!$I$4="Spanish",Languages!C735,IF(Declaration!$I$4="German",Languages!D735,IF(Declaration!$I$4="Chinese",Languages!E735,IF(Declaration!$I$4="Japanese",Languages!F735,IF(Declaration!$I$4="Portugese",Languages!G735)))))))</f>
        <v>Poppies</v>
      </c>
      <c r="I53" s="183"/>
      <c r="J53" s="183"/>
      <c r="K53" s="183"/>
      <c r="L53" s="183"/>
      <c r="M53" s="183"/>
      <c r="N53" s="183"/>
      <c r="O53" s="183"/>
      <c r="P53" s="183"/>
      <c r="Q53" s="183"/>
      <c r="R53" s="183"/>
      <c r="S53" s="183"/>
      <c r="T53" s="183"/>
    </row>
    <row r="54" spans="1:20" ht="16" x14ac:dyDescent="0.2">
      <c r="A54" s="183" t="s">
        <v>3024</v>
      </c>
      <c r="B54" s="182" t="s">
        <v>3077</v>
      </c>
      <c r="C54" s="183"/>
      <c r="D54" s="183"/>
      <c r="E54" s="183"/>
      <c r="F54" s="183"/>
      <c r="G54" s="183"/>
      <c r="H54" s="183" t="str">
        <f>IF(Declaration!$I$4="English",Languages!A736,IF(Declaration!$I$4="French",Languages!B736,IF(Declaration!$I$4="Spanish",Languages!C736,IF(Declaration!$I$4="German",Languages!D736,IF(Declaration!$I$4="Chinese",Languages!E736,IF(Declaration!$I$4="Japanese",Languages!F736,IF(Declaration!$I$4="Portugese",Languages!G736)))))))</f>
        <v>Potatoes</v>
      </c>
      <c r="I54" s="183"/>
      <c r="J54" s="183"/>
      <c r="K54" s="183"/>
      <c r="L54" s="183"/>
      <c r="M54" s="183"/>
      <c r="N54" s="183"/>
      <c r="O54" s="183"/>
      <c r="P54" s="183"/>
      <c r="Q54" s="183"/>
      <c r="R54" s="183"/>
      <c r="S54" s="183"/>
      <c r="T54" s="183"/>
    </row>
    <row r="55" spans="1:20" ht="16" x14ac:dyDescent="0.2">
      <c r="A55" s="183" t="s">
        <v>3024</v>
      </c>
      <c r="B55" s="182" t="s">
        <v>3078</v>
      </c>
      <c r="C55" s="183"/>
      <c r="D55" s="183"/>
      <c r="E55" s="183"/>
      <c r="F55" s="183"/>
      <c r="G55" s="183"/>
      <c r="H55" s="183" t="str">
        <f>IF(Declaration!$I$4="English",Languages!A737,IF(Declaration!$I$4="French",Languages!B737,IF(Declaration!$I$4="Spanish",Languages!C737,IF(Declaration!$I$4="German",Languages!D737,IF(Declaration!$I$4="Chinese",Languages!E737,IF(Declaration!$I$4="Japanese",Languages!F737,IF(Declaration!$I$4="Portugese",Languages!G737)))))))</f>
        <v>Poultry</v>
      </c>
      <c r="I55" s="183"/>
      <c r="J55" s="183"/>
      <c r="K55" s="183"/>
      <c r="L55" s="183"/>
      <c r="M55" s="183"/>
      <c r="N55" s="183"/>
      <c r="O55" s="183"/>
      <c r="P55" s="183"/>
      <c r="Q55" s="183"/>
      <c r="R55" s="183"/>
      <c r="S55" s="183"/>
      <c r="T55" s="183"/>
    </row>
    <row r="56" spans="1:20" ht="16" x14ac:dyDescent="0.2">
      <c r="A56" s="183" t="s">
        <v>3024</v>
      </c>
      <c r="B56" s="182" t="s">
        <v>3079</v>
      </c>
      <c r="C56" s="183"/>
      <c r="D56" s="183"/>
      <c r="E56" s="183"/>
      <c r="F56" s="183"/>
      <c r="G56" s="183"/>
      <c r="H56" s="183" t="str">
        <f>IF(Declaration!$I$4="English",Languages!A738,IF(Declaration!$I$4="French",Languages!B738,IF(Declaration!$I$4="Spanish",Languages!C738,IF(Declaration!$I$4="German",Languages!D738,IF(Declaration!$I$4="Chinese",Languages!E738,IF(Declaration!$I$4="Japanese",Languages!F738,IF(Declaration!$I$4="Portugese",Languages!G738)))))))</f>
        <v>Pulses (legumes)</v>
      </c>
      <c r="I56" s="183"/>
      <c r="J56" s="183"/>
      <c r="K56" s="183"/>
      <c r="L56" s="183"/>
      <c r="M56" s="183"/>
      <c r="N56" s="183"/>
      <c r="O56" s="183"/>
      <c r="P56" s="183"/>
      <c r="Q56" s="183"/>
      <c r="R56" s="183"/>
      <c r="S56" s="183"/>
      <c r="T56" s="183"/>
    </row>
    <row r="57" spans="1:20" ht="16" x14ac:dyDescent="0.2">
      <c r="A57" s="183" t="s">
        <v>3024</v>
      </c>
      <c r="B57" s="182" t="s">
        <v>3080</v>
      </c>
      <c r="C57" s="183"/>
      <c r="D57" s="183"/>
      <c r="E57" s="183"/>
      <c r="F57" s="183"/>
      <c r="G57" s="183"/>
      <c r="H57" s="183" t="str">
        <f>IF(Declaration!$I$4="English",Languages!A739,IF(Declaration!$I$4="French",Languages!B739,IF(Declaration!$I$4="Spanish",Languages!C739,IF(Declaration!$I$4="German",Languages!D739,IF(Declaration!$I$4="Chinese",Languages!E739,IF(Declaration!$I$4="Japanese",Languages!F739,IF(Declaration!$I$4="Portugese",Languages!G739)))))))</f>
        <v>Rice</v>
      </c>
      <c r="I57" s="183"/>
      <c r="J57" s="183"/>
      <c r="K57" s="183"/>
      <c r="L57" s="183"/>
      <c r="M57" s="183"/>
      <c r="N57" s="183"/>
      <c r="O57" s="183"/>
      <c r="P57" s="183"/>
      <c r="Q57" s="183"/>
      <c r="R57" s="183"/>
      <c r="S57" s="183"/>
      <c r="T57" s="183"/>
    </row>
    <row r="58" spans="1:20" ht="16" x14ac:dyDescent="0.2">
      <c r="A58" s="183" t="s">
        <v>3024</v>
      </c>
      <c r="B58" s="182" t="s">
        <v>3081</v>
      </c>
      <c r="C58" s="183"/>
      <c r="D58" s="183"/>
      <c r="E58" s="183"/>
      <c r="F58" s="183"/>
      <c r="G58" s="183"/>
      <c r="H58" s="183" t="str">
        <f>IF(Declaration!$I$4="English",Languages!A740,IF(Declaration!$I$4="French",Languages!B740,IF(Declaration!$I$4="Spanish",Languages!C740,IF(Declaration!$I$4="German",Languages!D740,IF(Declaration!$I$4="Chinese",Languages!E740,IF(Declaration!$I$4="Japanese",Languages!F740,IF(Declaration!$I$4="Portugese",Languages!G740)))))))</f>
        <v>Rubber</v>
      </c>
      <c r="I58" s="183"/>
      <c r="J58" s="183"/>
      <c r="K58" s="183"/>
      <c r="L58" s="183"/>
      <c r="M58" s="183"/>
      <c r="N58" s="183"/>
      <c r="O58" s="183"/>
      <c r="P58" s="183"/>
      <c r="Q58" s="183"/>
      <c r="R58" s="183"/>
      <c r="S58" s="183"/>
      <c r="T58" s="183"/>
    </row>
    <row r="59" spans="1:20" ht="16" x14ac:dyDescent="0.2">
      <c r="A59" s="183" t="s">
        <v>3024</v>
      </c>
      <c r="B59" s="182" t="s">
        <v>3082</v>
      </c>
      <c r="C59" s="183"/>
      <c r="D59" s="183"/>
      <c r="E59" s="183"/>
      <c r="F59" s="183"/>
      <c r="G59" s="183"/>
      <c r="H59" s="183" t="str">
        <f>IF(Declaration!$I$4="English",Languages!A741,IF(Declaration!$I$4="French",Languages!B741,IF(Declaration!$I$4="Spanish",Languages!C741,IF(Declaration!$I$4="German",Languages!D741,IF(Declaration!$I$4="Chinese",Languages!E741,IF(Declaration!$I$4="Japanese",Languages!F741,IF(Declaration!$I$4="Portugese",Languages!G741)))))))</f>
        <v>Sesame</v>
      </c>
      <c r="I59" s="183"/>
      <c r="J59" s="183"/>
      <c r="K59" s="183"/>
      <c r="L59" s="183"/>
      <c r="M59" s="183"/>
      <c r="N59" s="183"/>
      <c r="O59" s="183"/>
      <c r="P59" s="183"/>
      <c r="Q59" s="183"/>
      <c r="R59" s="183"/>
      <c r="S59" s="183"/>
      <c r="T59" s="183"/>
    </row>
    <row r="60" spans="1:20" ht="16" x14ac:dyDescent="0.2">
      <c r="A60" s="183" t="s">
        <v>3024</v>
      </c>
      <c r="B60" s="182" t="s">
        <v>3083</v>
      </c>
      <c r="C60" s="183"/>
      <c r="D60" s="183"/>
      <c r="E60" s="183"/>
      <c r="F60" s="183"/>
      <c r="G60" s="183"/>
      <c r="H60" s="183" t="str">
        <f>IF(Declaration!$I$4="English",Languages!A742,IF(Declaration!$I$4="French",Languages!B742,IF(Declaration!$I$4="Spanish",Languages!C742,IF(Declaration!$I$4="German",Languages!D742,IF(Declaration!$I$4="Chinese",Languages!E742,IF(Declaration!$I$4="Japanese",Languages!F742,IF(Declaration!$I$4="Portugese",Languages!G742)))))))</f>
        <v>Sheep</v>
      </c>
      <c r="I60" s="183"/>
      <c r="J60" s="183"/>
      <c r="K60" s="183"/>
      <c r="L60" s="183"/>
      <c r="M60" s="183"/>
      <c r="N60" s="183"/>
      <c r="O60" s="183"/>
      <c r="P60" s="183"/>
      <c r="Q60" s="183"/>
      <c r="R60" s="183"/>
      <c r="S60" s="183"/>
      <c r="T60" s="183"/>
    </row>
    <row r="61" spans="1:20" ht="16" x14ac:dyDescent="0.2">
      <c r="A61" s="183" t="s">
        <v>3024</v>
      </c>
      <c r="B61" s="182" t="s">
        <v>3084</v>
      </c>
      <c r="C61" s="183"/>
      <c r="D61" s="183"/>
      <c r="E61" s="183"/>
      <c r="F61" s="183"/>
      <c r="G61" s="183"/>
      <c r="H61" s="183" t="str">
        <f>IF(Declaration!$I$4="English",Languages!A743,IF(Declaration!$I$4="French",Languages!B743,IF(Declaration!$I$4="Spanish",Languages!C743,IF(Declaration!$I$4="German",Languages!D743,IF(Declaration!$I$4="Chinese",Languages!E743,IF(Declaration!$I$4="Japanese",Languages!F743,IF(Declaration!$I$4="Portugese",Languages!G743)))))))</f>
        <v>Shellfish</v>
      </c>
      <c r="I61" s="183"/>
      <c r="J61" s="183"/>
      <c r="K61" s="183"/>
      <c r="L61" s="183"/>
      <c r="M61" s="183"/>
      <c r="N61" s="183"/>
      <c r="O61" s="183"/>
      <c r="P61" s="183"/>
      <c r="Q61" s="183"/>
      <c r="R61" s="183"/>
      <c r="S61" s="183"/>
      <c r="T61" s="183"/>
    </row>
    <row r="62" spans="1:20" ht="16" x14ac:dyDescent="0.2">
      <c r="A62" s="183" t="s">
        <v>3024</v>
      </c>
      <c r="B62" s="182" t="s">
        <v>3085</v>
      </c>
      <c r="C62" s="183"/>
      <c r="D62" s="183"/>
      <c r="E62" s="183"/>
      <c r="F62" s="183"/>
      <c r="G62" s="183"/>
      <c r="H62" s="183" t="str">
        <f>IF(Declaration!$I$4="English",Languages!A744,IF(Declaration!$I$4="French",Languages!B744,IF(Declaration!$I$4="Spanish",Languages!C744,IF(Declaration!$I$4="German",Languages!D744,IF(Declaration!$I$4="Chinese",Languages!E744,IF(Declaration!$I$4="Japanese",Languages!F744,IF(Declaration!$I$4="Portugese",Languages!G744)))))))</f>
        <v>Shrimp</v>
      </c>
      <c r="I62" s="183"/>
      <c r="J62" s="183"/>
      <c r="K62" s="183"/>
      <c r="L62" s="183"/>
      <c r="M62" s="183"/>
      <c r="N62" s="183"/>
      <c r="O62" s="183"/>
      <c r="P62" s="183"/>
      <c r="Q62" s="183"/>
      <c r="R62" s="183"/>
      <c r="S62" s="183"/>
      <c r="T62" s="183"/>
    </row>
    <row r="63" spans="1:20" ht="16" x14ac:dyDescent="0.2">
      <c r="A63" s="183" t="s">
        <v>3024</v>
      </c>
      <c r="B63" s="182" t="s">
        <v>3086</v>
      </c>
      <c r="C63" s="183"/>
      <c r="D63" s="183"/>
      <c r="E63" s="183"/>
      <c r="F63" s="183"/>
      <c r="G63" s="183"/>
      <c r="H63" s="183" t="str">
        <f>IF(Declaration!$I$4="English",Languages!A745,IF(Declaration!$I$4="French",Languages!B745,IF(Declaration!$I$4="Spanish",Languages!C745,IF(Declaration!$I$4="German",Languages!D745,IF(Declaration!$I$4="Chinese",Languages!E745,IF(Declaration!$I$4="Japanese",Languages!F745,IF(Declaration!$I$4="Portugese",Languages!G745)))))))</f>
        <v>Silk Cocoons</v>
      </c>
      <c r="I63" s="183"/>
      <c r="J63" s="183"/>
      <c r="K63" s="183"/>
      <c r="L63" s="183"/>
      <c r="M63" s="183"/>
      <c r="N63" s="183"/>
      <c r="O63" s="183"/>
      <c r="P63" s="183"/>
      <c r="Q63" s="183"/>
      <c r="R63" s="183"/>
      <c r="S63" s="183"/>
      <c r="T63" s="183"/>
    </row>
    <row r="64" spans="1:20" ht="16" x14ac:dyDescent="0.2">
      <c r="A64" s="183" t="s">
        <v>3024</v>
      </c>
      <c r="B64" s="182" t="s">
        <v>3087</v>
      </c>
      <c r="C64" s="183"/>
      <c r="D64" s="183"/>
      <c r="E64" s="183"/>
      <c r="F64" s="183"/>
      <c r="G64" s="183"/>
      <c r="H64" s="183" t="str">
        <f>IF(Declaration!$I$4="English",Languages!A746,IF(Declaration!$I$4="French",Languages!B746,IF(Declaration!$I$4="Spanish",Languages!C746,IF(Declaration!$I$4="German",Languages!D746,IF(Declaration!$I$4="Chinese",Languages!E746,IF(Declaration!$I$4="Japanese",Languages!F746,IF(Declaration!$I$4="Portugese",Languages!G746)))))))</f>
        <v>Sisal</v>
      </c>
      <c r="I64" s="183"/>
      <c r="J64" s="183"/>
      <c r="K64" s="183"/>
      <c r="L64" s="183"/>
      <c r="M64" s="183"/>
      <c r="N64" s="183"/>
      <c r="O64" s="183"/>
      <c r="P64" s="183"/>
      <c r="Q64" s="183"/>
      <c r="R64" s="183"/>
      <c r="S64" s="183"/>
      <c r="T64" s="183"/>
    </row>
    <row r="65" spans="1:20" ht="16" x14ac:dyDescent="0.2">
      <c r="A65" s="183" t="s">
        <v>3024</v>
      </c>
      <c r="B65" s="182" t="s">
        <v>3088</v>
      </c>
      <c r="C65" s="183"/>
      <c r="D65" s="183"/>
      <c r="E65" s="183"/>
      <c r="F65" s="183"/>
      <c r="G65" s="183"/>
      <c r="H65" s="183" t="str">
        <f>IF(Declaration!$I$4="English",Languages!A747,IF(Declaration!$I$4="French",Languages!B747,IF(Declaration!$I$4="Spanish",Languages!C747,IF(Declaration!$I$4="German",Languages!D747,IF(Declaration!$I$4="Chinese",Languages!E747,IF(Declaration!$I$4="Japanese",Languages!F747,IF(Declaration!$I$4="Portugese",Languages!G747)))))))</f>
        <v>Strawberries</v>
      </c>
      <c r="I65" s="183"/>
      <c r="J65" s="183"/>
      <c r="K65" s="183"/>
      <c r="L65" s="183"/>
      <c r="M65" s="183"/>
      <c r="N65" s="183"/>
      <c r="O65" s="183"/>
      <c r="P65" s="183"/>
      <c r="Q65" s="183"/>
      <c r="R65" s="183"/>
      <c r="S65" s="183"/>
      <c r="T65" s="183"/>
    </row>
    <row r="66" spans="1:20" ht="16" x14ac:dyDescent="0.2">
      <c r="A66" s="183" t="s">
        <v>3024</v>
      </c>
      <c r="B66" s="182" t="s">
        <v>3089</v>
      </c>
      <c r="C66" s="183"/>
      <c r="D66" s="183"/>
      <c r="E66" s="183"/>
      <c r="F66" s="183"/>
      <c r="G66" s="183"/>
      <c r="H66" s="183" t="str">
        <f>IF(Declaration!$I$4="English",Languages!A748,IF(Declaration!$I$4="French",Languages!B748,IF(Declaration!$I$4="Spanish",Languages!C748,IF(Declaration!$I$4="German",Languages!D748,IF(Declaration!$I$4="Chinese",Languages!E748,IF(Declaration!$I$4="Japanese",Languages!F748,IF(Declaration!$I$4="Portugese",Languages!G748)))))))</f>
        <v>Sugar Beets</v>
      </c>
      <c r="I66" s="183"/>
      <c r="J66" s="183"/>
      <c r="K66" s="183"/>
      <c r="L66" s="183"/>
      <c r="M66" s="183"/>
      <c r="N66" s="183"/>
      <c r="O66" s="183"/>
      <c r="P66" s="183"/>
      <c r="Q66" s="183"/>
      <c r="R66" s="183"/>
      <c r="S66" s="183"/>
      <c r="T66" s="183"/>
    </row>
    <row r="67" spans="1:20" ht="16" x14ac:dyDescent="0.2">
      <c r="A67" s="183" t="s">
        <v>3024</v>
      </c>
      <c r="B67" s="182" t="s">
        <v>3090</v>
      </c>
      <c r="C67" s="183"/>
      <c r="D67" s="183"/>
      <c r="E67" s="183"/>
      <c r="F67" s="183"/>
      <c r="G67" s="183"/>
      <c r="H67" s="183" t="str">
        <f>IF(Declaration!$I$4="English",Languages!A749,IF(Declaration!$I$4="French",Languages!B749,IF(Declaration!$I$4="Spanish",Languages!C749,IF(Declaration!$I$4="German",Languages!D749,IF(Declaration!$I$4="Chinese",Languages!E749,IF(Declaration!$I$4="Japanese",Languages!F749,IF(Declaration!$I$4="Portugese",Languages!G749)))))))</f>
        <v>Sugarcane</v>
      </c>
      <c r="I67" s="183"/>
      <c r="J67" s="183"/>
      <c r="K67" s="183"/>
      <c r="L67" s="183"/>
      <c r="M67" s="183"/>
      <c r="N67" s="183"/>
      <c r="O67" s="183"/>
      <c r="P67" s="183"/>
      <c r="Q67" s="183"/>
      <c r="R67" s="183"/>
      <c r="S67" s="183"/>
      <c r="T67" s="183"/>
    </row>
    <row r="68" spans="1:20" ht="16" x14ac:dyDescent="0.2">
      <c r="A68" s="183" t="s">
        <v>3024</v>
      </c>
      <c r="B68" s="182" t="s">
        <v>3091</v>
      </c>
      <c r="C68" s="183"/>
      <c r="D68" s="183"/>
      <c r="E68" s="183"/>
      <c r="F68" s="183"/>
      <c r="G68" s="183"/>
      <c r="H68" s="183" t="str">
        <f>IF(Declaration!$I$4="English",Languages!A750,IF(Declaration!$I$4="French",Languages!B750,IF(Declaration!$I$4="Spanish",Languages!C750,IF(Declaration!$I$4="German",Languages!D750,IF(Declaration!$I$4="Chinese",Languages!E750,IF(Declaration!$I$4="Japanese",Languages!F750,IF(Declaration!$I$4="Portugese",Languages!G750)))))))</f>
        <v>Sunflowers</v>
      </c>
      <c r="I68" s="183"/>
      <c r="J68" s="183"/>
      <c r="K68" s="183"/>
      <c r="L68" s="183"/>
      <c r="M68" s="183"/>
      <c r="N68" s="183"/>
      <c r="O68" s="183"/>
      <c r="P68" s="183"/>
      <c r="Q68" s="183"/>
      <c r="R68" s="183"/>
      <c r="S68" s="183"/>
      <c r="T68" s="183"/>
    </row>
    <row r="69" spans="1:20" ht="16" x14ac:dyDescent="0.2">
      <c r="A69" s="183" t="s">
        <v>3024</v>
      </c>
      <c r="B69" s="182" t="s">
        <v>3092</v>
      </c>
      <c r="C69" s="183"/>
      <c r="D69" s="183"/>
      <c r="E69" s="183"/>
      <c r="F69" s="183"/>
      <c r="G69" s="183"/>
      <c r="H69" s="183" t="str">
        <f>IF(Declaration!$I$4="English",Languages!A751,IF(Declaration!$I$4="French",Languages!B751,IF(Declaration!$I$4="Spanish",Languages!C751,IF(Declaration!$I$4="German",Languages!D751,IF(Declaration!$I$4="Chinese",Languages!E751,IF(Declaration!$I$4="Japanese",Languages!F751,IF(Declaration!$I$4="Portugese",Languages!G751)))))))</f>
        <v>Sweet Potatoes</v>
      </c>
      <c r="I69" s="183"/>
      <c r="J69" s="183"/>
      <c r="K69" s="183"/>
      <c r="L69" s="183"/>
      <c r="M69" s="183"/>
      <c r="N69" s="183"/>
      <c r="O69" s="183"/>
      <c r="P69" s="183"/>
      <c r="Q69" s="183"/>
      <c r="R69" s="183"/>
      <c r="S69" s="183"/>
      <c r="T69" s="183"/>
    </row>
    <row r="70" spans="1:20" ht="16" x14ac:dyDescent="0.2">
      <c r="A70" s="183" t="s">
        <v>3024</v>
      </c>
      <c r="B70" s="182" t="s">
        <v>3093</v>
      </c>
      <c r="C70" s="183"/>
      <c r="D70" s="183"/>
      <c r="E70" s="183"/>
      <c r="F70" s="183"/>
      <c r="G70" s="183"/>
      <c r="H70" s="183" t="str">
        <f>IF(Declaration!$I$4="English",Languages!A752,IF(Declaration!$I$4="French",Languages!B752,IF(Declaration!$I$4="Spanish",Languages!C752,IF(Declaration!$I$4="German",Languages!D752,IF(Declaration!$I$4="Chinese",Languages!E752,IF(Declaration!$I$4="Japanese",Languages!F752,IF(Declaration!$I$4="Portugese",Languages!G752)))))))</f>
        <v>Tea</v>
      </c>
      <c r="I70" s="183"/>
      <c r="J70" s="183"/>
      <c r="K70" s="183"/>
      <c r="L70" s="183"/>
      <c r="M70" s="183"/>
      <c r="N70" s="183"/>
      <c r="O70" s="183"/>
      <c r="P70" s="183"/>
      <c r="Q70" s="183"/>
      <c r="R70" s="183"/>
      <c r="S70" s="183"/>
      <c r="T70" s="183"/>
    </row>
    <row r="71" spans="1:20" ht="16" x14ac:dyDescent="0.2">
      <c r="A71" s="183" t="s">
        <v>3024</v>
      </c>
      <c r="B71" s="182" t="s">
        <v>3094</v>
      </c>
      <c r="C71" s="183"/>
      <c r="D71" s="183"/>
      <c r="E71" s="183"/>
      <c r="F71" s="183"/>
      <c r="G71" s="183"/>
      <c r="H71" s="183" t="str">
        <f>IF(Declaration!$I$4="English",Languages!A753,IF(Declaration!$I$4="French",Languages!B753,IF(Declaration!$I$4="Spanish",Languages!C753,IF(Declaration!$I$4="German",Languages!D753,IF(Declaration!$I$4="Chinese",Languages!E753,IF(Declaration!$I$4="Japanese",Languages!F753,IF(Declaration!$I$4="Portugese",Languages!G753)))))))</f>
        <v>Teak</v>
      </c>
      <c r="I71" s="183"/>
      <c r="J71" s="183"/>
      <c r="K71" s="183"/>
      <c r="L71" s="183"/>
      <c r="M71" s="183"/>
      <c r="N71" s="183"/>
      <c r="O71" s="183"/>
      <c r="P71" s="183"/>
      <c r="Q71" s="183"/>
      <c r="R71" s="183"/>
      <c r="S71" s="183"/>
      <c r="T71" s="183"/>
    </row>
    <row r="72" spans="1:20" ht="16" x14ac:dyDescent="0.2">
      <c r="A72" s="183" t="s">
        <v>3024</v>
      </c>
      <c r="B72" s="182" t="s">
        <v>3095</v>
      </c>
      <c r="C72" s="183"/>
      <c r="D72" s="183"/>
      <c r="E72" s="183"/>
      <c r="F72" s="183"/>
      <c r="G72" s="183"/>
      <c r="H72" s="183" t="str">
        <f>IF(Declaration!$I$4="English",Languages!A754,IF(Declaration!$I$4="French",Languages!B754,IF(Declaration!$I$4="Spanish",Languages!C754,IF(Declaration!$I$4="German",Languages!D754,IF(Declaration!$I$4="Chinese",Languages!E754,IF(Declaration!$I$4="Japanese",Languages!F754,IF(Declaration!$I$4="Portugese",Languages!G754)))))))</f>
        <v>Tilapia (fish)</v>
      </c>
      <c r="I72" s="183"/>
      <c r="J72" s="183"/>
      <c r="K72" s="183"/>
      <c r="L72" s="183"/>
      <c r="M72" s="183"/>
      <c r="N72" s="183"/>
      <c r="O72" s="183"/>
      <c r="P72" s="183"/>
      <c r="Q72" s="183"/>
      <c r="R72" s="183"/>
      <c r="S72" s="183"/>
      <c r="T72" s="183"/>
    </row>
    <row r="73" spans="1:20" ht="16" x14ac:dyDescent="0.2">
      <c r="A73" s="183" t="s">
        <v>3024</v>
      </c>
      <c r="B73" s="182" t="s">
        <v>3096</v>
      </c>
      <c r="C73" s="183"/>
      <c r="D73" s="183"/>
      <c r="E73" s="183"/>
      <c r="F73" s="183"/>
      <c r="G73" s="183"/>
      <c r="H73" s="183" t="str">
        <f>IF(Declaration!$I$4="English",Languages!A755,IF(Declaration!$I$4="French",Languages!B755,IF(Declaration!$I$4="Spanish",Languages!C755,IF(Declaration!$I$4="German",Languages!D755,IF(Declaration!$I$4="Chinese",Languages!E755,IF(Declaration!$I$4="Japanese",Languages!F755,IF(Declaration!$I$4="Portugese",Languages!G755)))))))</f>
        <v>Timber</v>
      </c>
      <c r="I73" s="183"/>
      <c r="J73" s="183"/>
      <c r="K73" s="183"/>
      <c r="L73" s="183"/>
      <c r="M73" s="183"/>
      <c r="N73" s="183"/>
      <c r="O73" s="183"/>
      <c r="P73" s="183"/>
      <c r="Q73" s="183"/>
      <c r="R73" s="183"/>
      <c r="S73" s="183"/>
      <c r="T73" s="183"/>
    </row>
    <row r="74" spans="1:20" ht="16" x14ac:dyDescent="0.2">
      <c r="A74" s="183" t="s">
        <v>3024</v>
      </c>
      <c r="B74" s="182" t="s">
        <v>3097</v>
      </c>
      <c r="C74" s="183"/>
      <c r="D74" s="183"/>
      <c r="E74" s="183"/>
      <c r="F74" s="183"/>
      <c r="G74" s="183"/>
      <c r="H74" s="183" t="str">
        <f>IF(Declaration!$I$4="English",Languages!A756,IF(Declaration!$I$4="French",Languages!B756,IF(Declaration!$I$4="Spanish",Languages!C756,IF(Declaration!$I$4="German",Languages!D756,IF(Declaration!$I$4="Chinese",Languages!E756,IF(Declaration!$I$4="Japanese",Languages!F756,IF(Declaration!$I$4="Portugese",Languages!G756)))))))</f>
        <v>Tobacco</v>
      </c>
      <c r="I74" s="183"/>
      <c r="J74" s="183"/>
      <c r="K74" s="183"/>
      <c r="L74" s="183"/>
      <c r="M74" s="183"/>
      <c r="N74" s="183"/>
      <c r="O74" s="183"/>
      <c r="P74" s="183"/>
      <c r="Q74" s="183"/>
      <c r="R74" s="183"/>
      <c r="S74" s="183"/>
      <c r="T74" s="183"/>
    </row>
    <row r="75" spans="1:20" ht="16" x14ac:dyDescent="0.2">
      <c r="A75" s="183" t="s">
        <v>3024</v>
      </c>
      <c r="B75" s="182" t="s">
        <v>3098</v>
      </c>
      <c r="C75" s="183"/>
      <c r="D75" s="183"/>
      <c r="E75" s="183"/>
      <c r="F75" s="183"/>
      <c r="G75" s="183"/>
      <c r="H75" s="183" t="str">
        <f>IF(Declaration!$I$4="English",Languages!A757,IF(Declaration!$I$4="French",Languages!B757,IF(Declaration!$I$4="Spanish",Languages!C757,IF(Declaration!$I$4="German",Languages!D757,IF(Declaration!$I$4="Chinese",Languages!E757,IF(Declaration!$I$4="Japanese",Languages!F757,IF(Declaration!$I$4="Portugese",Languages!G757)))))))</f>
        <v>Tomatoes</v>
      </c>
      <c r="I75" s="183"/>
      <c r="J75" s="183"/>
      <c r="K75" s="183"/>
      <c r="L75" s="183"/>
      <c r="M75" s="183"/>
      <c r="N75" s="183"/>
      <c r="O75" s="183"/>
      <c r="P75" s="183"/>
      <c r="Q75" s="183"/>
      <c r="R75" s="183"/>
      <c r="S75" s="183"/>
      <c r="T75" s="183"/>
    </row>
    <row r="76" spans="1:20" ht="16" x14ac:dyDescent="0.2">
      <c r="A76" s="183" t="s">
        <v>3024</v>
      </c>
      <c r="B76" s="182" t="s">
        <v>3099</v>
      </c>
      <c r="C76" s="183"/>
      <c r="D76" s="183"/>
      <c r="E76" s="183"/>
      <c r="F76" s="183"/>
      <c r="G76" s="183"/>
      <c r="H76" s="183" t="str">
        <f>IF(Declaration!$I$4="English",Languages!A758,IF(Declaration!$I$4="French",Languages!B758,IF(Declaration!$I$4="Spanish",Languages!C758,IF(Declaration!$I$4="German",Languages!D758,IF(Declaration!$I$4="Chinese",Languages!E758,IF(Declaration!$I$4="Japanese",Languages!F758,IF(Declaration!$I$4="Portugese",Languages!G758)))))))</f>
        <v>Vanilla</v>
      </c>
      <c r="I76" s="183"/>
      <c r="J76" s="183"/>
      <c r="K76" s="183"/>
      <c r="L76" s="183"/>
      <c r="M76" s="183"/>
      <c r="N76" s="183"/>
      <c r="O76" s="183"/>
      <c r="P76" s="183"/>
      <c r="Q76" s="183"/>
      <c r="R76" s="183"/>
      <c r="S76" s="183"/>
      <c r="T76" s="183"/>
    </row>
    <row r="77" spans="1:20" ht="16" x14ac:dyDescent="0.2">
      <c r="A77" s="183" t="s">
        <v>3024</v>
      </c>
      <c r="B77" s="182" t="s">
        <v>3100</v>
      </c>
      <c r="C77" s="183"/>
      <c r="D77" s="183"/>
      <c r="E77" s="183"/>
      <c r="F77" s="183"/>
      <c r="G77" s="183"/>
      <c r="H77" s="183" t="str">
        <f>IF(Declaration!$I$4="English",Languages!A759,IF(Declaration!$I$4="French",Languages!B759,IF(Declaration!$I$4="Spanish",Languages!C759,IF(Declaration!$I$4="German",Languages!D759,IF(Declaration!$I$4="Chinese",Languages!E759,IF(Declaration!$I$4="Japanese",Languages!F759,IF(Declaration!$I$4="Portugese",Languages!G759)))))))</f>
        <v>Wheat</v>
      </c>
      <c r="I77" s="183"/>
      <c r="J77" s="183"/>
      <c r="K77" s="183"/>
      <c r="L77" s="183"/>
      <c r="M77" s="183"/>
      <c r="N77" s="183"/>
      <c r="O77" s="183"/>
      <c r="P77" s="183"/>
      <c r="Q77" s="183"/>
      <c r="R77" s="183"/>
      <c r="S77" s="183"/>
      <c r="T77" s="183"/>
    </row>
    <row r="78" spans="1:20" ht="16" x14ac:dyDescent="0.2">
      <c r="A78" s="183" t="s">
        <v>3024</v>
      </c>
      <c r="B78" s="182" t="s">
        <v>3101</v>
      </c>
      <c r="C78" s="183"/>
      <c r="D78" s="183"/>
      <c r="E78" s="183"/>
      <c r="F78" s="183"/>
      <c r="G78" s="183"/>
      <c r="H78" s="183" t="str">
        <f>IF(Declaration!$I$4="English",Languages!A760,IF(Declaration!$I$4="French",Languages!B760,IF(Declaration!$I$4="Spanish",Languages!C760,IF(Declaration!$I$4="German",Languages!D760,IF(Declaration!$I$4="Chinese",Languages!E760,IF(Declaration!$I$4="Japanese",Languages!F760,IF(Declaration!$I$4="Portugese",Languages!G760)))))))</f>
        <v>Yerba Mate (stimulant plant)</v>
      </c>
      <c r="I78" s="183"/>
      <c r="J78" s="183"/>
      <c r="K78" s="183"/>
      <c r="L78" s="183"/>
      <c r="M78" s="183"/>
      <c r="N78" s="183"/>
      <c r="O78" s="183"/>
      <c r="P78" s="183"/>
      <c r="Q78" s="183"/>
      <c r="R78" s="183"/>
      <c r="S78" s="183"/>
      <c r="T78" s="183"/>
    </row>
    <row r="79" spans="1:20" ht="16" x14ac:dyDescent="0.2">
      <c r="A79" s="183" t="s">
        <v>1753</v>
      </c>
      <c r="B79" s="182" t="s">
        <v>3102</v>
      </c>
      <c r="C79" s="183"/>
      <c r="D79" s="183"/>
      <c r="E79" s="183"/>
      <c r="F79" s="183"/>
      <c r="G79" s="183"/>
      <c r="H79" s="183"/>
      <c r="I79" s="183"/>
      <c r="J79" s="183"/>
      <c r="K79" s="183"/>
      <c r="L79" s="183"/>
      <c r="M79" s="183"/>
      <c r="N79" s="183"/>
      <c r="O79" s="183"/>
      <c r="P79" s="183"/>
      <c r="Q79" s="183"/>
      <c r="R79" s="183"/>
      <c r="S79" s="183"/>
      <c r="T79" s="183"/>
    </row>
    <row r="80" spans="1:20" ht="16" x14ac:dyDescent="0.2">
      <c r="A80" s="183" t="s">
        <v>1753</v>
      </c>
      <c r="B80" s="182" t="s">
        <v>3103</v>
      </c>
      <c r="C80" s="183"/>
      <c r="D80" s="183"/>
      <c r="E80" s="183"/>
      <c r="F80" s="183"/>
      <c r="G80" s="183"/>
      <c r="H80" s="183"/>
      <c r="I80" s="183"/>
      <c r="J80" s="183"/>
      <c r="K80" s="183"/>
      <c r="L80" s="183"/>
      <c r="M80" s="183"/>
      <c r="N80" s="183"/>
      <c r="O80" s="183"/>
      <c r="P80" s="183"/>
      <c r="Q80" s="183"/>
      <c r="R80" s="183"/>
      <c r="S80" s="183"/>
      <c r="T80" s="183"/>
    </row>
    <row r="81" spans="1:20" ht="16" x14ac:dyDescent="0.2">
      <c r="A81" s="183" t="s">
        <v>1753</v>
      </c>
      <c r="B81" s="182" t="s">
        <v>3104</v>
      </c>
      <c r="C81" s="183"/>
      <c r="D81" s="183"/>
      <c r="E81" s="183"/>
      <c r="F81" s="183"/>
      <c r="G81" s="183"/>
      <c r="H81" s="183"/>
      <c r="I81" s="183"/>
      <c r="J81" s="183"/>
      <c r="K81" s="183"/>
      <c r="L81" s="183"/>
      <c r="M81" s="183"/>
      <c r="N81" s="183"/>
      <c r="O81" s="183"/>
      <c r="P81" s="183"/>
      <c r="Q81" s="183"/>
      <c r="R81" s="183"/>
      <c r="S81" s="183"/>
      <c r="T81" s="183"/>
    </row>
    <row r="82" spans="1:20" ht="16" x14ac:dyDescent="0.2">
      <c r="A82" s="183" t="s">
        <v>1753</v>
      </c>
      <c r="B82" s="182" t="s">
        <v>3105</v>
      </c>
      <c r="C82" s="183"/>
      <c r="D82" s="183"/>
      <c r="E82" s="183"/>
      <c r="F82" s="183"/>
      <c r="G82" s="183"/>
      <c r="H82" s="183"/>
      <c r="I82" s="183"/>
      <c r="J82" s="183"/>
      <c r="K82" s="183"/>
      <c r="L82" s="183"/>
      <c r="M82" s="183"/>
      <c r="N82" s="183"/>
      <c r="O82" s="183"/>
      <c r="P82" s="183"/>
      <c r="Q82" s="183"/>
      <c r="R82" s="183"/>
      <c r="S82" s="183"/>
      <c r="T82" s="183"/>
    </row>
    <row r="83" spans="1:20" ht="16" x14ac:dyDescent="0.2">
      <c r="A83" s="183" t="s">
        <v>1753</v>
      </c>
      <c r="B83" s="182" t="s">
        <v>3106</v>
      </c>
      <c r="C83" s="183"/>
      <c r="D83" s="183"/>
      <c r="E83" s="183"/>
      <c r="F83" s="183"/>
      <c r="G83" s="183"/>
      <c r="H83" s="183"/>
      <c r="I83" s="183"/>
      <c r="J83" s="183"/>
      <c r="K83" s="183"/>
      <c r="L83" s="183"/>
      <c r="M83" s="183"/>
      <c r="N83" s="183"/>
      <c r="O83" s="183"/>
      <c r="P83" s="183"/>
      <c r="Q83" s="183"/>
      <c r="R83" s="183"/>
      <c r="S83" s="183"/>
      <c r="T83" s="183"/>
    </row>
    <row r="84" spans="1:20" ht="16" x14ac:dyDescent="0.2">
      <c r="A84" s="183" t="s">
        <v>1753</v>
      </c>
      <c r="B84" s="182" t="s">
        <v>3107</v>
      </c>
      <c r="C84" s="183"/>
      <c r="D84" s="183"/>
      <c r="E84" s="183"/>
      <c r="F84" s="183"/>
      <c r="G84" s="183"/>
      <c r="H84" s="183"/>
      <c r="I84" s="183"/>
      <c r="J84" s="183"/>
      <c r="K84" s="183"/>
      <c r="L84" s="183"/>
      <c r="M84" s="183"/>
      <c r="N84" s="183"/>
      <c r="O84" s="183"/>
      <c r="P84" s="183"/>
      <c r="Q84" s="183"/>
      <c r="R84" s="183"/>
      <c r="S84" s="183"/>
      <c r="T84" s="183"/>
    </row>
    <row r="85" spans="1:20" ht="16" x14ac:dyDescent="0.2">
      <c r="A85" s="183" t="s">
        <v>1753</v>
      </c>
      <c r="B85" s="182" t="s">
        <v>3108</v>
      </c>
      <c r="C85" s="183"/>
      <c r="D85" s="183"/>
      <c r="E85" s="183"/>
      <c r="F85" s="183"/>
      <c r="G85" s="183"/>
      <c r="H85" s="183"/>
      <c r="I85" s="183"/>
      <c r="J85" s="183"/>
      <c r="K85" s="183"/>
      <c r="L85" s="183"/>
      <c r="M85" s="183"/>
      <c r="N85" s="183"/>
      <c r="O85" s="183"/>
      <c r="P85" s="183"/>
      <c r="Q85" s="183"/>
      <c r="R85" s="183"/>
      <c r="S85" s="183"/>
      <c r="T85" s="183"/>
    </row>
    <row r="86" spans="1:20" ht="16" x14ac:dyDescent="0.2">
      <c r="A86" s="183" t="s">
        <v>1753</v>
      </c>
      <c r="B86" s="182" t="s">
        <v>3109</v>
      </c>
      <c r="C86" s="183"/>
      <c r="D86" s="183"/>
      <c r="E86" s="183"/>
      <c r="F86" s="183"/>
      <c r="G86" s="183"/>
      <c r="H86" s="183"/>
      <c r="I86" s="183"/>
      <c r="J86" s="183"/>
      <c r="K86" s="183"/>
      <c r="L86" s="183"/>
      <c r="M86" s="183"/>
      <c r="N86" s="183"/>
      <c r="O86" s="183"/>
      <c r="P86" s="183"/>
      <c r="Q86" s="183"/>
      <c r="R86" s="183"/>
      <c r="S86" s="183"/>
      <c r="T86" s="183"/>
    </row>
    <row r="87" spans="1:20" ht="16" x14ac:dyDescent="0.2">
      <c r="A87" s="183" t="s">
        <v>1753</v>
      </c>
      <c r="B87" s="182" t="s">
        <v>3110</v>
      </c>
      <c r="C87" s="183"/>
      <c r="D87" s="183"/>
      <c r="E87" s="183"/>
      <c r="F87" s="183"/>
      <c r="G87" s="183"/>
      <c r="H87" s="183"/>
      <c r="I87" s="183"/>
      <c r="J87" s="183"/>
      <c r="K87" s="183"/>
      <c r="L87" s="183"/>
      <c r="M87" s="183"/>
      <c r="N87" s="183"/>
      <c r="O87" s="183"/>
      <c r="P87" s="183"/>
      <c r="Q87" s="183"/>
      <c r="R87" s="183"/>
      <c r="S87" s="183"/>
      <c r="T87" s="183"/>
    </row>
    <row r="88" spans="1:20" ht="16" x14ac:dyDescent="0.2">
      <c r="A88" s="183" t="s">
        <v>1753</v>
      </c>
      <c r="B88" s="182" t="s">
        <v>3111</v>
      </c>
      <c r="C88" s="183"/>
      <c r="D88" s="183"/>
      <c r="E88" s="183"/>
      <c r="F88" s="183"/>
      <c r="G88" s="183"/>
      <c r="H88" s="183"/>
      <c r="I88" s="183"/>
      <c r="J88" s="183"/>
      <c r="K88" s="183"/>
      <c r="L88" s="183"/>
      <c r="M88" s="183"/>
      <c r="N88" s="183"/>
      <c r="O88" s="183"/>
      <c r="P88" s="183"/>
      <c r="Q88" s="183"/>
      <c r="R88" s="183"/>
      <c r="S88" s="183"/>
      <c r="T88" s="183"/>
    </row>
    <row r="89" spans="1:20" ht="16" x14ac:dyDescent="0.2">
      <c r="A89" s="183" t="s">
        <v>1753</v>
      </c>
      <c r="B89" s="182" t="s">
        <v>3112</v>
      </c>
      <c r="C89" s="183"/>
      <c r="D89" s="183"/>
      <c r="E89" s="183"/>
      <c r="F89" s="183"/>
      <c r="G89" s="183"/>
      <c r="H89" s="183"/>
      <c r="I89" s="183"/>
      <c r="J89" s="183"/>
      <c r="K89" s="183"/>
      <c r="L89" s="183"/>
      <c r="M89" s="183"/>
      <c r="N89" s="183"/>
      <c r="O89" s="183"/>
      <c r="P89" s="183"/>
      <c r="Q89" s="183"/>
      <c r="R89" s="183"/>
      <c r="S89" s="183"/>
      <c r="T89" s="183"/>
    </row>
    <row r="90" spans="1:20" ht="16" x14ac:dyDescent="0.2">
      <c r="A90" s="183" t="s">
        <v>1753</v>
      </c>
      <c r="B90" s="182" t="s">
        <v>3113</v>
      </c>
      <c r="C90" s="183"/>
      <c r="D90" s="183"/>
      <c r="E90" s="183"/>
      <c r="F90" s="183"/>
      <c r="G90" s="183"/>
      <c r="H90" s="183"/>
      <c r="I90" s="183"/>
      <c r="J90" s="183"/>
      <c r="K90" s="183"/>
      <c r="L90" s="183"/>
      <c r="M90" s="183"/>
      <c r="N90" s="183"/>
      <c r="O90" s="183"/>
      <c r="P90" s="183"/>
      <c r="Q90" s="183"/>
      <c r="R90" s="183"/>
      <c r="S90" s="183"/>
      <c r="T90" s="183"/>
    </row>
    <row r="91" spans="1:20" ht="16" x14ac:dyDescent="0.2">
      <c r="A91" s="183" t="s">
        <v>1753</v>
      </c>
      <c r="B91" s="182" t="s">
        <v>3114</v>
      </c>
      <c r="C91" s="183"/>
      <c r="D91" s="183"/>
      <c r="E91" s="183"/>
      <c r="F91" s="183"/>
      <c r="G91" s="183"/>
      <c r="H91" s="183"/>
      <c r="I91" s="183"/>
      <c r="J91" s="183"/>
      <c r="K91" s="183"/>
      <c r="L91" s="183"/>
      <c r="M91" s="183"/>
      <c r="N91" s="183"/>
      <c r="O91" s="183"/>
      <c r="P91" s="183"/>
      <c r="Q91" s="183"/>
      <c r="R91" s="183"/>
      <c r="S91" s="183"/>
      <c r="T91" s="183"/>
    </row>
    <row r="92" spans="1:20" ht="16" x14ac:dyDescent="0.2">
      <c r="A92" s="183" t="s">
        <v>1753</v>
      </c>
      <c r="B92" s="182" t="s">
        <v>3115</v>
      </c>
      <c r="C92" s="183"/>
      <c r="D92" s="183"/>
      <c r="E92" s="183"/>
      <c r="F92" s="183"/>
      <c r="G92" s="183"/>
      <c r="H92" s="183"/>
      <c r="I92" s="183"/>
      <c r="J92" s="183"/>
      <c r="K92" s="183"/>
      <c r="L92" s="183"/>
      <c r="M92" s="183"/>
      <c r="N92" s="183"/>
      <c r="O92" s="183"/>
      <c r="P92" s="183"/>
      <c r="Q92" s="183"/>
      <c r="R92" s="183"/>
      <c r="S92" s="183"/>
      <c r="T92" s="183"/>
    </row>
    <row r="93" spans="1:20" ht="16" x14ac:dyDescent="0.2">
      <c r="A93" s="183" t="s">
        <v>1753</v>
      </c>
      <c r="B93" s="182" t="s">
        <v>3116</v>
      </c>
      <c r="C93" s="183"/>
      <c r="D93" s="183"/>
      <c r="E93" s="183"/>
      <c r="F93" s="183"/>
      <c r="G93" s="183"/>
      <c r="H93" s="183"/>
      <c r="I93" s="183"/>
      <c r="J93" s="183"/>
      <c r="K93" s="183"/>
      <c r="L93" s="183"/>
      <c r="M93" s="183"/>
      <c r="N93" s="183"/>
      <c r="O93" s="183"/>
      <c r="P93" s="183"/>
      <c r="Q93" s="183"/>
      <c r="R93" s="183"/>
      <c r="S93" s="183"/>
      <c r="T93" s="183"/>
    </row>
    <row r="94" spans="1:20" ht="16" x14ac:dyDescent="0.2">
      <c r="A94" s="183" t="s">
        <v>1753</v>
      </c>
      <c r="B94" s="182" t="s">
        <v>3117</v>
      </c>
      <c r="C94" s="183"/>
      <c r="D94" s="183"/>
      <c r="E94" s="183"/>
      <c r="F94" s="183"/>
      <c r="G94" s="183"/>
      <c r="H94" s="183"/>
      <c r="I94" s="183"/>
      <c r="J94" s="183"/>
      <c r="K94" s="183"/>
      <c r="L94" s="183"/>
      <c r="M94" s="183"/>
      <c r="N94" s="183"/>
      <c r="O94" s="183"/>
      <c r="P94" s="183"/>
      <c r="Q94" s="183"/>
      <c r="R94" s="183"/>
      <c r="S94" s="183"/>
      <c r="T94" s="183"/>
    </row>
    <row r="95" spans="1:20" ht="16" x14ac:dyDescent="0.2">
      <c r="A95" s="183" t="s">
        <v>1753</v>
      </c>
      <c r="B95" s="182" t="s">
        <v>3118</v>
      </c>
      <c r="C95" s="183"/>
      <c r="D95" s="183"/>
      <c r="E95" s="183"/>
      <c r="F95" s="183"/>
      <c r="G95" s="183"/>
      <c r="H95" s="183"/>
      <c r="I95" s="183"/>
      <c r="J95" s="183"/>
      <c r="K95" s="183"/>
      <c r="L95" s="183"/>
      <c r="M95" s="183"/>
      <c r="N95" s="183"/>
      <c r="O95" s="183"/>
      <c r="P95" s="183"/>
      <c r="Q95" s="183"/>
      <c r="R95" s="183"/>
      <c r="S95" s="183"/>
      <c r="T95" s="183"/>
    </row>
    <row r="96" spans="1:20" ht="16" x14ac:dyDescent="0.2">
      <c r="A96" s="183" t="s">
        <v>1753</v>
      </c>
      <c r="B96" s="182" t="s">
        <v>3119</v>
      </c>
      <c r="C96" s="183"/>
      <c r="D96" s="183"/>
      <c r="E96" s="183"/>
      <c r="F96" s="183"/>
      <c r="G96" s="183"/>
      <c r="H96" s="183"/>
      <c r="I96" s="183"/>
      <c r="J96" s="183"/>
      <c r="K96" s="183"/>
      <c r="L96" s="183"/>
      <c r="M96" s="183"/>
      <c r="N96" s="183"/>
      <c r="O96" s="183"/>
      <c r="P96" s="183"/>
      <c r="Q96" s="183"/>
      <c r="R96" s="183"/>
      <c r="S96" s="183"/>
      <c r="T96" s="183"/>
    </row>
    <row r="97" spans="1:20" ht="16" x14ac:dyDescent="0.2">
      <c r="A97" s="183" t="s">
        <v>1753</v>
      </c>
      <c r="B97" s="182" t="s">
        <v>3120</v>
      </c>
      <c r="C97" s="183"/>
      <c r="D97" s="183"/>
      <c r="E97" s="183"/>
      <c r="F97" s="183"/>
      <c r="G97" s="183"/>
      <c r="H97" s="183"/>
      <c r="I97" s="183"/>
      <c r="J97" s="183"/>
      <c r="K97" s="183"/>
      <c r="L97" s="183"/>
      <c r="M97" s="183"/>
      <c r="N97" s="183"/>
      <c r="O97" s="183"/>
      <c r="P97" s="183"/>
      <c r="Q97" s="183"/>
      <c r="R97" s="183"/>
      <c r="S97" s="183"/>
      <c r="T97" s="183"/>
    </row>
    <row r="98" spans="1:20" ht="16" x14ac:dyDescent="0.2">
      <c r="A98" s="183" t="s">
        <v>1753</v>
      </c>
      <c r="B98" s="182" t="s">
        <v>3121</v>
      </c>
      <c r="C98" s="183"/>
      <c r="D98" s="183"/>
      <c r="E98" s="183"/>
      <c r="F98" s="183"/>
      <c r="G98" s="183"/>
      <c r="H98" s="183"/>
      <c r="I98" s="183"/>
      <c r="J98" s="183"/>
      <c r="K98" s="183"/>
      <c r="L98" s="183"/>
      <c r="M98" s="183"/>
      <c r="N98" s="183"/>
      <c r="O98" s="183"/>
      <c r="P98" s="183"/>
      <c r="Q98" s="183"/>
      <c r="R98" s="183"/>
      <c r="S98" s="183"/>
      <c r="T98" s="183"/>
    </row>
    <row r="99" spans="1:20" ht="16" x14ac:dyDescent="0.2">
      <c r="A99" s="183" t="s">
        <v>1753</v>
      </c>
      <c r="B99" s="182" t="s">
        <v>3122</v>
      </c>
      <c r="C99" s="183"/>
      <c r="D99" s="183"/>
      <c r="E99" s="183"/>
      <c r="F99" s="183"/>
      <c r="G99" s="183"/>
      <c r="H99" s="183"/>
      <c r="I99" s="183"/>
      <c r="J99" s="183"/>
      <c r="K99" s="183"/>
      <c r="L99" s="183"/>
      <c r="M99" s="183"/>
      <c r="N99" s="183"/>
      <c r="O99" s="183"/>
      <c r="P99" s="183"/>
      <c r="Q99" s="183"/>
      <c r="R99" s="183"/>
      <c r="S99" s="183"/>
      <c r="T99" s="183"/>
    </row>
    <row r="100" spans="1:20" ht="16" x14ac:dyDescent="0.2">
      <c r="A100" s="183" t="s">
        <v>1753</v>
      </c>
      <c r="B100" s="182" t="s">
        <v>3123</v>
      </c>
      <c r="C100" s="183"/>
      <c r="D100" s="183"/>
      <c r="E100" s="183"/>
      <c r="F100" s="183"/>
      <c r="G100" s="183"/>
      <c r="H100" s="183"/>
      <c r="I100" s="183"/>
      <c r="J100" s="183"/>
      <c r="K100" s="183"/>
      <c r="L100" s="183"/>
      <c r="M100" s="183"/>
      <c r="N100" s="183"/>
      <c r="O100" s="183"/>
      <c r="P100" s="183"/>
      <c r="Q100" s="183"/>
      <c r="R100" s="183"/>
      <c r="S100" s="183"/>
      <c r="T100" s="183"/>
    </row>
    <row r="101" spans="1:20" ht="16" x14ac:dyDescent="0.2">
      <c r="A101" s="183" t="s">
        <v>1753</v>
      </c>
      <c r="B101" s="182" t="s">
        <v>3124</v>
      </c>
      <c r="C101" s="183"/>
      <c r="D101" s="183"/>
      <c r="E101" s="183"/>
      <c r="F101" s="183"/>
      <c r="G101" s="183"/>
      <c r="H101" s="183"/>
      <c r="I101" s="183"/>
      <c r="J101" s="183"/>
      <c r="K101" s="183"/>
      <c r="L101" s="183"/>
      <c r="M101" s="183"/>
      <c r="N101" s="183"/>
      <c r="O101" s="183"/>
      <c r="P101" s="183"/>
      <c r="Q101" s="183"/>
      <c r="R101" s="183"/>
      <c r="S101" s="183"/>
      <c r="T101" s="183"/>
    </row>
    <row r="102" spans="1:20" ht="16" x14ac:dyDescent="0.2">
      <c r="A102" s="183" t="s">
        <v>1753</v>
      </c>
      <c r="B102" s="182" t="s">
        <v>3125</v>
      </c>
      <c r="C102" s="183"/>
      <c r="D102" s="183"/>
      <c r="E102" s="183"/>
      <c r="F102" s="183"/>
      <c r="G102" s="183"/>
      <c r="H102" s="183"/>
      <c r="I102" s="183"/>
      <c r="J102" s="183"/>
      <c r="K102" s="183"/>
      <c r="L102" s="183"/>
      <c r="M102" s="183"/>
      <c r="N102" s="183"/>
      <c r="O102" s="183"/>
      <c r="P102" s="183"/>
      <c r="Q102" s="183"/>
      <c r="R102" s="183"/>
      <c r="S102" s="183"/>
      <c r="T102" s="183"/>
    </row>
    <row r="103" spans="1:20" ht="16" x14ac:dyDescent="0.2">
      <c r="A103" s="183" t="s">
        <v>1753</v>
      </c>
      <c r="B103" s="182" t="s">
        <v>3126</v>
      </c>
      <c r="C103" s="183"/>
      <c r="D103" s="183"/>
      <c r="E103" s="183"/>
      <c r="F103" s="183"/>
      <c r="G103" s="183"/>
      <c r="H103" s="183"/>
      <c r="I103" s="183"/>
      <c r="J103" s="183"/>
      <c r="K103" s="183"/>
      <c r="L103" s="183"/>
      <c r="M103" s="183"/>
      <c r="N103" s="183"/>
      <c r="O103" s="183"/>
      <c r="P103" s="183"/>
      <c r="Q103" s="183"/>
      <c r="R103" s="183"/>
      <c r="S103" s="183"/>
      <c r="T103" s="183"/>
    </row>
    <row r="104" spans="1:20" ht="16" x14ac:dyDescent="0.2">
      <c r="A104" s="183" t="s">
        <v>1753</v>
      </c>
      <c r="B104" s="182" t="s">
        <v>3127</v>
      </c>
      <c r="C104" s="183"/>
      <c r="D104" s="183"/>
      <c r="E104" s="183"/>
      <c r="F104" s="183"/>
      <c r="G104" s="183"/>
      <c r="H104" s="183"/>
      <c r="I104" s="183"/>
      <c r="J104" s="183"/>
      <c r="K104" s="183"/>
      <c r="L104" s="183"/>
      <c r="M104" s="183"/>
      <c r="N104" s="183"/>
      <c r="O104" s="183"/>
      <c r="P104" s="183"/>
      <c r="Q104" s="183"/>
      <c r="R104" s="183"/>
      <c r="S104" s="183"/>
      <c r="T104" s="183"/>
    </row>
    <row r="105" spans="1:20" ht="16" x14ac:dyDescent="0.2">
      <c r="A105" s="183" t="s">
        <v>1753</v>
      </c>
      <c r="B105" s="182" t="s">
        <v>3128</v>
      </c>
      <c r="C105" s="183"/>
      <c r="D105" s="183"/>
      <c r="E105" s="183"/>
      <c r="F105" s="183"/>
      <c r="G105" s="183"/>
      <c r="H105" s="183"/>
      <c r="I105" s="183"/>
      <c r="J105" s="183"/>
      <c r="K105" s="183"/>
      <c r="L105" s="183"/>
      <c r="M105" s="183"/>
      <c r="N105" s="183"/>
      <c r="O105" s="183"/>
      <c r="P105" s="183"/>
      <c r="Q105" s="183"/>
      <c r="R105" s="183"/>
      <c r="S105" s="183"/>
      <c r="T105" s="183"/>
    </row>
    <row r="106" spans="1:20" ht="16" x14ac:dyDescent="0.2">
      <c r="A106" s="183" t="s">
        <v>1753</v>
      </c>
      <c r="B106" s="182" t="s">
        <v>3129</v>
      </c>
      <c r="C106" s="183"/>
      <c r="D106" s="183"/>
      <c r="E106" s="183"/>
      <c r="F106" s="183"/>
      <c r="G106" s="183"/>
      <c r="H106" s="183"/>
      <c r="I106" s="183"/>
      <c r="J106" s="183"/>
      <c r="K106" s="183"/>
      <c r="L106" s="183"/>
      <c r="M106" s="183"/>
      <c r="N106" s="183"/>
      <c r="O106" s="183"/>
      <c r="P106" s="183"/>
      <c r="Q106" s="183"/>
      <c r="R106" s="183"/>
      <c r="S106" s="183"/>
      <c r="T106" s="183"/>
    </row>
    <row r="107" spans="1:20" ht="16" x14ac:dyDescent="0.2">
      <c r="A107" s="183" t="s">
        <v>1753</v>
      </c>
      <c r="B107" s="182" t="s">
        <v>3130</v>
      </c>
      <c r="C107" s="183"/>
      <c r="D107" s="183"/>
      <c r="E107" s="183"/>
      <c r="F107" s="183"/>
      <c r="G107" s="183"/>
      <c r="H107" s="183"/>
      <c r="I107" s="183"/>
      <c r="J107" s="183"/>
      <c r="K107" s="183"/>
      <c r="L107" s="183"/>
      <c r="M107" s="183"/>
      <c r="N107" s="183"/>
      <c r="O107" s="183"/>
      <c r="P107" s="183"/>
      <c r="Q107" s="183"/>
      <c r="R107" s="183"/>
      <c r="S107" s="183"/>
      <c r="T107" s="183"/>
    </row>
    <row r="108" spans="1:20" ht="16" x14ac:dyDescent="0.2">
      <c r="A108" s="183" t="s">
        <v>1753</v>
      </c>
      <c r="B108" s="182" t="s">
        <v>3131</v>
      </c>
      <c r="C108" s="183"/>
      <c r="D108" s="183"/>
      <c r="E108" s="183"/>
      <c r="F108" s="183"/>
      <c r="G108" s="183"/>
      <c r="H108" s="183"/>
      <c r="I108" s="183"/>
      <c r="J108" s="183"/>
      <c r="K108" s="183"/>
      <c r="L108" s="183"/>
      <c r="M108" s="183"/>
      <c r="N108" s="183"/>
      <c r="O108" s="183"/>
      <c r="P108" s="183"/>
      <c r="Q108" s="183"/>
      <c r="R108" s="183"/>
      <c r="S108" s="183"/>
      <c r="T108" s="183"/>
    </row>
    <row r="109" spans="1:20" ht="16" x14ac:dyDescent="0.2">
      <c r="A109" s="183" t="s">
        <v>1753</v>
      </c>
      <c r="B109" s="182" t="s">
        <v>3132</v>
      </c>
      <c r="C109" s="183"/>
      <c r="D109" s="183"/>
      <c r="E109" s="183"/>
      <c r="F109" s="183"/>
      <c r="G109" s="183"/>
      <c r="H109" s="183"/>
      <c r="I109" s="183"/>
      <c r="J109" s="183"/>
      <c r="K109" s="183"/>
      <c r="L109" s="183"/>
      <c r="M109" s="183"/>
      <c r="N109" s="183"/>
      <c r="O109" s="183"/>
      <c r="P109" s="183"/>
      <c r="Q109" s="183"/>
      <c r="R109" s="183"/>
      <c r="S109" s="183"/>
      <c r="T109" s="183"/>
    </row>
    <row r="110" spans="1:20" ht="16" x14ac:dyDescent="0.2">
      <c r="A110" s="183" t="s">
        <v>1753</v>
      </c>
      <c r="B110" s="182" t="s">
        <v>3133</v>
      </c>
      <c r="C110" s="183"/>
      <c r="D110" s="183"/>
      <c r="E110" s="183"/>
      <c r="F110" s="183"/>
      <c r="G110" s="183"/>
      <c r="H110" s="183"/>
      <c r="I110" s="183"/>
      <c r="J110" s="183"/>
      <c r="K110" s="183"/>
      <c r="L110" s="183"/>
      <c r="M110" s="183"/>
      <c r="N110" s="183"/>
      <c r="O110" s="183"/>
      <c r="P110" s="183"/>
      <c r="Q110" s="183"/>
      <c r="R110" s="183"/>
      <c r="S110" s="183"/>
      <c r="T110" s="183"/>
    </row>
    <row r="111" spans="1:20" ht="16" x14ac:dyDescent="0.2">
      <c r="A111" s="183" t="s">
        <v>1753</v>
      </c>
      <c r="B111" s="182" t="s">
        <v>3134</v>
      </c>
      <c r="C111" s="183"/>
      <c r="D111" s="183"/>
      <c r="E111" s="183"/>
      <c r="F111" s="183"/>
      <c r="G111" s="183"/>
      <c r="H111" s="183"/>
      <c r="I111" s="183"/>
      <c r="J111" s="183"/>
      <c r="K111" s="183"/>
      <c r="L111" s="183"/>
      <c r="M111" s="183"/>
      <c r="N111" s="183"/>
      <c r="O111" s="183"/>
      <c r="P111" s="183"/>
      <c r="Q111" s="183"/>
      <c r="R111" s="183"/>
      <c r="S111" s="183"/>
      <c r="T111" s="183"/>
    </row>
    <row r="112" spans="1:20" ht="16" x14ac:dyDescent="0.2">
      <c r="A112" s="183" t="s">
        <v>1753</v>
      </c>
      <c r="B112" s="182" t="s">
        <v>3135</v>
      </c>
      <c r="C112" s="183"/>
      <c r="D112" s="183"/>
      <c r="E112" s="183"/>
      <c r="F112" s="183"/>
      <c r="G112" s="183"/>
      <c r="H112" s="183"/>
      <c r="I112" s="183"/>
      <c r="J112" s="183"/>
      <c r="K112" s="183"/>
      <c r="L112" s="183"/>
      <c r="M112" s="183"/>
      <c r="N112" s="183"/>
      <c r="O112" s="183"/>
      <c r="P112" s="183"/>
      <c r="Q112" s="183"/>
      <c r="R112" s="183"/>
      <c r="S112" s="183"/>
      <c r="T112" s="183"/>
    </row>
    <row r="113" spans="1:20" ht="16" x14ac:dyDescent="0.2">
      <c r="A113" s="183" t="s">
        <v>1753</v>
      </c>
      <c r="B113" s="182" t="s">
        <v>3136</v>
      </c>
      <c r="C113" s="183"/>
      <c r="D113" s="183"/>
      <c r="E113" s="183"/>
      <c r="F113" s="183"/>
      <c r="G113" s="183"/>
      <c r="H113" s="183"/>
      <c r="I113" s="183"/>
      <c r="J113" s="183"/>
      <c r="K113" s="183"/>
      <c r="L113" s="183"/>
      <c r="M113" s="183"/>
      <c r="N113" s="183"/>
      <c r="O113" s="183"/>
      <c r="P113" s="183"/>
      <c r="Q113" s="183"/>
      <c r="R113" s="183"/>
      <c r="S113" s="183"/>
      <c r="T113" s="183"/>
    </row>
    <row r="114" spans="1:20" ht="16" x14ac:dyDescent="0.2">
      <c r="A114" s="183" t="s">
        <v>1753</v>
      </c>
      <c r="B114" s="182" t="s">
        <v>3137</v>
      </c>
      <c r="C114" s="183"/>
      <c r="D114" s="183"/>
      <c r="E114" s="183"/>
      <c r="F114" s="183"/>
      <c r="G114" s="183"/>
      <c r="H114" s="183"/>
      <c r="I114" s="183"/>
      <c r="J114" s="183"/>
      <c r="K114" s="183"/>
      <c r="L114" s="183"/>
      <c r="M114" s="183"/>
      <c r="N114" s="183"/>
      <c r="O114" s="183"/>
      <c r="P114" s="183"/>
      <c r="Q114" s="183"/>
      <c r="R114" s="183"/>
      <c r="S114" s="183"/>
      <c r="T114" s="183"/>
    </row>
    <row r="115" spans="1:20" ht="16" x14ac:dyDescent="0.2">
      <c r="A115" s="183" t="s">
        <v>1753</v>
      </c>
      <c r="B115" s="182" t="s">
        <v>3138</v>
      </c>
      <c r="C115" s="183"/>
      <c r="D115" s="183"/>
      <c r="E115" s="183"/>
      <c r="F115" s="183"/>
      <c r="G115" s="183"/>
      <c r="H115" s="183"/>
      <c r="I115" s="183"/>
      <c r="J115" s="183"/>
      <c r="K115" s="183"/>
      <c r="L115" s="183"/>
      <c r="M115" s="183"/>
      <c r="N115" s="183"/>
      <c r="O115" s="183"/>
      <c r="P115" s="183"/>
      <c r="Q115" s="183"/>
      <c r="R115" s="183"/>
      <c r="S115" s="183"/>
      <c r="T115" s="183"/>
    </row>
    <row r="116" spans="1:20" ht="16" x14ac:dyDescent="0.2">
      <c r="A116" s="183" t="s">
        <v>1753</v>
      </c>
      <c r="B116" s="182" t="s">
        <v>3139</v>
      </c>
      <c r="C116" s="183"/>
      <c r="D116" s="183"/>
      <c r="E116" s="183"/>
      <c r="F116" s="183"/>
      <c r="G116" s="183"/>
      <c r="H116" s="183"/>
      <c r="I116" s="183"/>
      <c r="J116" s="183"/>
      <c r="K116" s="183"/>
      <c r="L116" s="183"/>
      <c r="M116" s="183"/>
      <c r="N116" s="183"/>
      <c r="O116" s="183"/>
      <c r="P116" s="183"/>
      <c r="Q116" s="183"/>
      <c r="R116" s="183"/>
      <c r="S116" s="183"/>
      <c r="T116" s="183"/>
    </row>
    <row r="117" spans="1:20" ht="16" x14ac:dyDescent="0.2">
      <c r="A117" s="183" t="s">
        <v>1753</v>
      </c>
      <c r="B117" s="182" t="s">
        <v>3140</v>
      </c>
      <c r="C117" s="183"/>
      <c r="D117" s="183"/>
      <c r="E117" s="183"/>
      <c r="F117" s="183"/>
      <c r="G117" s="183"/>
      <c r="H117" s="183"/>
      <c r="I117" s="183"/>
      <c r="J117" s="183"/>
      <c r="K117" s="183"/>
      <c r="L117" s="183"/>
      <c r="M117" s="183"/>
      <c r="N117" s="183"/>
      <c r="O117" s="183"/>
      <c r="P117" s="183"/>
      <c r="Q117" s="183"/>
      <c r="R117" s="183"/>
      <c r="S117" s="183"/>
      <c r="T117" s="183"/>
    </row>
    <row r="118" spans="1:20" ht="16" x14ac:dyDescent="0.2">
      <c r="A118" s="183" t="s">
        <v>1753</v>
      </c>
      <c r="B118" s="182" t="s">
        <v>3141</v>
      </c>
      <c r="C118" s="183"/>
      <c r="D118" s="183"/>
      <c r="E118" s="183"/>
      <c r="F118" s="183"/>
      <c r="G118" s="183"/>
      <c r="H118" s="183"/>
      <c r="I118" s="183"/>
      <c r="J118" s="183"/>
      <c r="K118" s="183"/>
      <c r="L118" s="183"/>
      <c r="M118" s="183"/>
      <c r="N118" s="183"/>
      <c r="O118" s="183"/>
      <c r="P118" s="183"/>
      <c r="Q118" s="183"/>
      <c r="R118" s="183"/>
      <c r="S118" s="183"/>
      <c r="T118" s="183"/>
    </row>
    <row r="119" spans="1:20" ht="16" x14ac:dyDescent="0.2">
      <c r="A119" s="183" t="s">
        <v>1753</v>
      </c>
      <c r="B119" s="182" t="s">
        <v>3142</v>
      </c>
      <c r="C119" s="183"/>
      <c r="D119" s="183"/>
      <c r="E119" s="183"/>
      <c r="F119" s="183"/>
      <c r="G119" s="183"/>
      <c r="H119" s="183"/>
      <c r="I119" s="183"/>
      <c r="J119" s="183"/>
      <c r="K119" s="183"/>
      <c r="L119" s="183"/>
      <c r="M119" s="183"/>
      <c r="N119" s="183"/>
      <c r="O119" s="183"/>
      <c r="P119" s="183"/>
      <c r="Q119" s="183"/>
      <c r="R119" s="183"/>
      <c r="S119" s="183"/>
      <c r="T119" s="183"/>
    </row>
    <row r="120" spans="1:20" ht="16" x14ac:dyDescent="0.2">
      <c r="A120" s="183" t="s">
        <v>1753</v>
      </c>
      <c r="B120" s="182" t="s">
        <v>3143</v>
      </c>
      <c r="C120" s="183"/>
      <c r="D120" s="183"/>
      <c r="E120" s="183"/>
      <c r="F120" s="183"/>
      <c r="G120" s="183"/>
      <c r="H120" s="183"/>
      <c r="I120" s="183"/>
      <c r="J120" s="183"/>
      <c r="K120" s="183"/>
      <c r="L120" s="183"/>
      <c r="M120" s="183"/>
      <c r="N120" s="183"/>
      <c r="O120" s="183"/>
      <c r="P120" s="183"/>
      <c r="Q120" s="183"/>
      <c r="R120" s="183"/>
      <c r="S120" s="183"/>
      <c r="T120" s="183"/>
    </row>
    <row r="121" spans="1:20" ht="16" x14ac:dyDescent="0.2">
      <c r="A121" s="183" t="s">
        <v>1753</v>
      </c>
      <c r="B121" s="182" t="s">
        <v>3144</v>
      </c>
      <c r="C121" s="183"/>
      <c r="D121" s="183"/>
      <c r="E121" s="183"/>
      <c r="F121" s="183"/>
      <c r="G121" s="183"/>
      <c r="H121" s="183"/>
      <c r="I121" s="183"/>
      <c r="J121" s="183"/>
      <c r="K121" s="183"/>
      <c r="L121" s="183"/>
      <c r="M121" s="183"/>
      <c r="N121" s="183"/>
      <c r="O121" s="183"/>
      <c r="P121" s="183"/>
      <c r="Q121" s="183"/>
      <c r="R121" s="183"/>
      <c r="S121" s="183"/>
      <c r="T121" s="183"/>
    </row>
    <row r="122" spans="1:20" ht="16" x14ac:dyDescent="0.2">
      <c r="A122" s="183" t="s">
        <v>1753</v>
      </c>
      <c r="B122" s="182" t="s">
        <v>3145</v>
      </c>
      <c r="C122" s="183"/>
      <c r="D122" s="183"/>
      <c r="E122" s="183"/>
      <c r="F122" s="183"/>
      <c r="G122" s="183"/>
      <c r="H122" s="183"/>
      <c r="I122" s="183"/>
      <c r="J122" s="183"/>
      <c r="K122" s="183"/>
      <c r="L122" s="183"/>
      <c r="M122" s="183"/>
      <c r="N122" s="183"/>
      <c r="O122" s="183"/>
      <c r="P122" s="183"/>
      <c r="Q122" s="183"/>
      <c r="R122" s="183"/>
      <c r="S122" s="183"/>
      <c r="T122" s="183"/>
    </row>
    <row r="123" spans="1:20" ht="16" x14ac:dyDescent="0.2">
      <c r="A123" s="183" t="s">
        <v>1753</v>
      </c>
      <c r="B123" s="182" t="s">
        <v>3146</v>
      </c>
      <c r="C123" s="183"/>
      <c r="D123" s="183"/>
      <c r="E123" s="183"/>
      <c r="F123" s="183"/>
      <c r="G123" s="183"/>
      <c r="H123" s="183"/>
      <c r="I123" s="183"/>
      <c r="J123" s="183"/>
      <c r="K123" s="183"/>
      <c r="L123" s="183"/>
      <c r="M123" s="183"/>
      <c r="N123" s="183"/>
      <c r="O123" s="183"/>
      <c r="P123" s="183"/>
      <c r="Q123" s="183"/>
      <c r="R123" s="183"/>
      <c r="S123" s="183"/>
      <c r="T123" s="183"/>
    </row>
    <row r="124" spans="1:20" ht="16" x14ac:dyDescent="0.2">
      <c r="A124" s="183" t="s">
        <v>1753</v>
      </c>
      <c r="B124" s="182" t="s">
        <v>3147</v>
      </c>
      <c r="C124" s="183"/>
      <c r="D124" s="183"/>
      <c r="E124" s="183"/>
      <c r="F124" s="183"/>
      <c r="G124" s="183"/>
      <c r="H124" s="183"/>
      <c r="I124" s="183"/>
      <c r="J124" s="183"/>
      <c r="K124" s="183"/>
      <c r="L124" s="183"/>
      <c r="M124" s="183"/>
      <c r="N124" s="183"/>
      <c r="O124" s="183"/>
      <c r="P124" s="183"/>
      <c r="Q124" s="183"/>
      <c r="R124" s="183"/>
      <c r="S124" s="183"/>
      <c r="T124" s="183"/>
    </row>
    <row r="125" spans="1:20" ht="16" x14ac:dyDescent="0.2">
      <c r="A125" s="183" t="s">
        <v>1753</v>
      </c>
      <c r="B125" s="182" t="s">
        <v>3148</v>
      </c>
      <c r="C125" s="183"/>
      <c r="D125" s="183"/>
      <c r="E125" s="183"/>
      <c r="F125" s="183"/>
      <c r="G125" s="183"/>
      <c r="H125" s="183"/>
      <c r="I125" s="183"/>
      <c r="J125" s="183"/>
      <c r="K125" s="183"/>
      <c r="L125" s="183"/>
      <c r="M125" s="183"/>
      <c r="N125" s="183"/>
      <c r="O125" s="183"/>
      <c r="P125" s="183"/>
      <c r="Q125" s="183"/>
      <c r="R125" s="183"/>
      <c r="S125" s="183"/>
      <c r="T125" s="183"/>
    </row>
    <row r="126" spans="1:20" ht="16" x14ac:dyDescent="0.2">
      <c r="A126" s="183" t="s">
        <v>1753</v>
      </c>
      <c r="B126" s="182" t="s">
        <v>3149</v>
      </c>
      <c r="C126" s="183"/>
      <c r="D126" s="183"/>
      <c r="E126" s="183"/>
      <c r="F126" s="183"/>
      <c r="G126" s="183"/>
      <c r="H126" s="183"/>
      <c r="I126" s="183"/>
      <c r="J126" s="183"/>
      <c r="K126" s="183"/>
      <c r="L126" s="183"/>
      <c r="M126" s="183"/>
      <c r="N126" s="183"/>
      <c r="O126" s="183"/>
      <c r="P126" s="183"/>
      <c r="Q126" s="183"/>
      <c r="R126" s="183"/>
      <c r="S126" s="183"/>
      <c r="T126" s="183"/>
    </row>
    <row r="127" spans="1:20" ht="16" x14ac:dyDescent="0.2">
      <c r="A127" s="182" t="s">
        <v>3150</v>
      </c>
      <c r="B127" s="182" t="s">
        <v>3151</v>
      </c>
      <c r="C127" s="183"/>
      <c r="D127" s="183"/>
      <c r="E127" s="183"/>
      <c r="F127" s="183"/>
      <c r="G127" s="183"/>
      <c r="H127" s="183"/>
      <c r="I127" s="183"/>
      <c r="J127" s="183"/>
      <c r="K127" s="183"/>
      <c r="L127" s="183"/>
      <c r="M127" s="183"/>
      <c r="N127" s="183"/>
      <c r="O127" s="183"/>
      <c r="P127" s="183"/>
      <c r="Q127" s="183"/>
      <c r="R127" s="183"/>
      <c r="S127" s="183"/>
      <c r="T127" s="183"/>
    </row>
    <row r="128" spans="1:20" ht="16" x14ac:dyDescent="0.2">
      <c r="A128" s="182" t="s">
        <v>3150</v>
      </c>
      <c r="B128" s="182" t="s">
        <v>3152</v>
      </c>
      <c r="C128" s="183"/>
      <c r="D128" s="183"/>
      <c r="E128" s="183"/>
      <c r="F128" s="183"/>
      <c r="G128" s="183"/>
      <c r="H128" s="183"/>
      <c r="I128" s="183"/>
      <c r="J128" s="183"/>
      <c r="K128" s="183"/>
      <c r="L128" s="183"/>
      <c r="M128" s="183"/>
      <c r="N128" s="183"/>
      <c r="O128" s="183"/>
      <c r="P128" s="183"/>
      <c r="Q128" s="183"/>
      <c r="R128" s="183"/>
      <c r="S128" s="183"/>
      <c r="T128" s="183"/>
    </row>
    <row r="129" spans="1:20" ht="16" x14ac:dyDescent="0.2">
      <c r="A129" s="182" t="s">
        <v>3150</v>
      </c>
      <c r="B129" s="182" t="s">
        <v>3153</v>
      </c>
      <c r="C129" s="183"/>
      <c r="D129" s="183"/>
      <c r="E129" s="183"/>
      <c r="F129" s="183"/>
      <c r="G129" s="183"/>
      <c r="H129" s="183"/>
      <c r="I129" s="183"/>
      <c r="J129" s="183"/>
      <c r="K129" s="183"/>
      <c r="L129" s="183"/>
      <c r="M129" s="183"/>
      <c r="N129" s="183"/>
      <c r="O129" s="183"/>
      <c r="P129" s="183"/>
      <c r="Q129" s="183"/>
      <c r="R129" s="183"/>
      <c r="S129" s="183"/>
      <c r="T129" s="183"/>
    </row>
    <row r="130" spans="1:20" ht="16" x14ac:dyDescent="0.2">
      <c r="A130" s="182" t="s">
        <v>3150</v>
      </c>
      <c r="B130" s="182" t="s">
        <v>3154</v>
      </c>
      <c r="C130" s="183"/>
      <c r="D130" s="183"/>
      <c r="E130" s="183"/>
      <c r="F130" s="183"/>
      <c r="G130" s="183"/>
      <c r="H130" s="183"/>
      <c r="I130" s="183"/>
      <c r="J130" s="183"/>
      <c r="K130" s="183"/>
      <c r="L130" s="183"/>
      <c r="M130" s="183"/>
      <c r="N130" s="183"/>
      <c r="O130" s="183"/>
      <c r="P130" s="183"/>
      <c r="Q130" s="183"/>
      <c r="R130" s="183"/>
      <c r="S130" s="183"/>
      <c r="T130" s="183"/>
    </row>
    <row r="131" spans="1:20" ht="16" x14ac:dyDescent="0.2">
      <c r="A131" s="182" t="s">
        <v>3150</v>
      </c>
      <c r="B131" s="182" t="s">
        <v>3155</v>
      </c>
      <c r="C131" s="183"/>
      <c r="D131" s="183"/>
      <c r="E131" s="183"/>
      <c r="F131" s="183"/>
      <c r="G131" s="183"/>
      <c r="H131" s="183"/>
      <c r="I131" s="183"/>
      <c r="J131" s="183"/>
      <c r="K131" s="183"/>
      <c r="L131" s="183"/>
      <c r="M131" s="183"/>
      <c r="N131" s="183"/>
      <c r="O131" s="183"/>
      <c r="P131" s="183"/>
      <c r="Q131" s="183"/>
      <c r="R131" s="183"/>
      <c r="S131" s="183"/>
      <c r="T131" s="183"/>
    </row>
    <row r="132" spans="1:20" ht="16" x14ac:dyDescent="0.2">
      <c r="A132" s="182" t="s">
        <v>3150</v>
      </c>
      <c r="B132" s="182" t="s">
        <v>3156</v>
      </c>
      <c r="C132" s="183"/>
      <c r="D132" s="183"/>
      <c r="E132" s="183"/>
      <c r="F132" s="183"/>
      <c r="G132" s="183"/>
      <c r="H132" s="183"/>
      <c r="I132" s="183"/>
      <c r="J132" s="183"/>
      <c r="K132" s="183"/>
      <c r="L132" s="183"/>
      <c r="M132" s="183"/>
      <c r="N132" s="183"/>
      <c r="O132" s="183"/>
      <c r="P132" s="183"/>
      <c r="Q132" s="183"/>
      <c r="R132" s="183"/>
      <c r="S132" s="183"/>
      <c r="T132" s="183"/>
    </row>
    <row r="133" spans="1:20" ht="16" x14ac:dyDescent="0.2">
      <c r="A133" s="182" t="s">
        <v>3150</v>
      </c>
      <c r="B133" s="182" t="s">
        <v>3157</v>
      </c>
      <c r="C133" s="183"/>
      <c r="D133" s="183"/>
      <c r="E133" s="183"/>
      <c r="F133" s="183"/>
      <c r="G133" s="183"/>
      <c r="H133" s="183"/>
      <c r="I133" s="183"/>
      <c r="J133" s="183"/>
      <c r="K133" s="183"/>
      <c r="L133" s="183"/>
      <c r="M133" s="183"/>
      <c r="N133" s="183"/>
      <c r="O133" s="183"/>
      <c r="P133" s="183"/>
      <c r="Q133" s="183"/>
      <c r="R133" s="183"/>
      <c r="S133" s="183"/>
      <c r="T133" s="183"/>
    </row>
    <row r="134" spans="1:20" ht="16" x14ac:dyDescent="0.2">
      <c r="A134" s="182" t="s">
        <v>3150</v>
      </c>
      <c r="B134" s="182" t="s">
        <v>3158</v>
      </c>
      <c r="C134" s="183"/>
      <c r="D134" s="183"/>
      <c r="E134" s="183"/>
      <c r="F134" s="183"/>
      <c r="G134" s="183"/>
      <c r="H134" s="183"/>
      <c r="I134" s="183"/>
      <c r="J134" s="183"/>
      <c r="K134" s="183"/>
      <c r="L134" s="183"/>
      <c r="M134" s="183"/>
      <c r="N134" s="183"/>
      <c r="O134" s="183"/>
      <c r="P134" s="183"/>
      <c r="Q134" s="183"/>
      <c r="R134" s="183"/>
      <c r="S134" s="183"/>
      <c r="T134" s="183"/>
    </row>
    <row r="135" spans="1:20" ht="16" x14ac:dyDescent="0.2">
      <c r="A135" s="182" t="s">
        <v>3150</v>
      </c>
      <c r="B135" s="182" t="s">
        <v>3159</v>
      </c>
      <c r="C135" s="183"/>
      <c r="D135" s="183"/>
      <c r="E135" s="183"/>
      <c r="F135" s="183"/>
      <c r="G135" s="183"/>
      <c r="H135" s="183"/>
      <c r="I135" s="183"/>
      <c r="J135" s="183"/>
      <c r="K135" s="183"/>
      <c r="L135" s="183"/>
      <c r="M135" s="183"/>
      <c r="N135" s="183"/>
      <c r="O135" s="183"/>
      <c r="P135" s="183"/>
      <c r="Q135" s="183"/>
      <c r="R135" s="183"/>
      <c r="S135" s="183"/>
      <c r="T135" s="183"/>
    </row>
    <row r="136" spans="1:20" ht="16" x14ac:dyDescent="0.2">
      <c r="A136" s="182" t="s">
        <v>3150</v>
      </c>
      <c r="B136" s="182" t="s">
        <v>3160</v>
      </c>
      <c r="C136" s="183"/>
      <c r="D136" s="183"/>
      <c r="E136" s="183"/>
      <c r="F136" s="183"/>
      <c r="G136" s="183"/>
      <c r="H136" s="183"/>
      <c r="I136" s="183"/>
      <c r="J136" s="183"/>
      <c r="K136" s="183"/>
      <c r="L136" s="183"/>
      <c r="M136" s="183"/>
      <c r="N136" s="183"/>
      <c r="O136" s="183"/>
      <c r="P136" s="183"/>
      <c r="Q136" s="183"/>
      <c r="R136" s="183"/>
      <c r="S136" s="183"/>
      <c r="T136" s="183"/>
    </row>
    <row r="137" spans="1:20" ht="16" x14ac:dyDescent="0.2">
      <c r="A137" s="182" t="s">
        <v>3150</v>
      </c>
      <c r="B137" s="182" t="s">
        <v>3161</v>
      </c>
      <c r="C137" s="183"/>
      <c r="D137" s="183"/>
      <c r="E137" s="183"/>
      <c r="F137" s="183"/>
      <c r="G137" s="183"/>
      <c r="H137" s="183"/>
      <c r="I137" s="183"/>
      <c r="J137" s="183"/>
      <c r="K137" s="183"/>
      <c r="L137" s="183"/>
      <c r="M137" s="183"/>
      <c r="N137" s="183"/>
      <c r="O137" s="183"/>
      <c r="P137" s="183"/>
      <c r="Q137" s="183"/>
      <c r="R137" s="183"/>
      <c r="S137" s="183"/>
      <c r="T137" s="183"/>
    </row>
    <row r="138" spans="1:20" ht="16" x14ac:dyDescent="0.2">
      <c r="A138" s="182" t="s">
        <v>3150</v>
      </c>
      <c r="B138" s="182" t="s">
        <v>3162</v>
      </c>
      <c r="C138" s="183"/>
      <c r="D138" s="183"/>
      <c r="E138" s="183"/>
      <c r="F138" s="183"/>
      <c r="G138" s="183"/>
      <c r="H138" s="183"/>
      <c r="I138" s="183"/>
      <c r="J138" s="183"/>
      <c r="K138" s="183"/>
      <c r="L138" s="183"/>
      <c r="M138" s="183"/>
      <c r="N138" s="183"/>
      <c r="O138" s="183"/>
      <c r="P138" s="183"/>
      <c r="Q138" s="183"/>
      <c r="R138" s="183"/>
      <c r="S138" s="183"/>
      <c r="T138" s="183"/>
    </row>
    <row r="139" spans="1:20" ht="16" x14ac:dyDescent="0.2">
      <c r="A139" s="182" t="s">
        <v>3150</v>
      </c>
      <c r="B139" s="182" t="s">
        <v>3163</v>
      </c>
      <c r="C139" s="183"/>
      <c r="D139" s="183"/>
      <c r="E139" s="183"/>
      <c r="F139" s="183"/>
      <c r="G139" s="183"/>
      <c r="H139" s="183"/>
      <c r="I139" s="183"/>
      <c r="J139" s="183"/>
      <c r="K139" s="183"/>
      <c r="L139" s="183"/>
      <c r="M139" s="183"/>
      <c r="N139" s="183"/>
      <c r="O139" s="183"/>
      <c r="P139" s="183"/>
      <c r="Q139" s="183"/>
      <c r="R139" s="183"/>
      <c r="S139" s="183"/>
      <c r="T139" s="183"/>
    </row>
    <row r="140" spans="1:20" ht="16" x14ac:dyDescent="0.2">
      <c r="A140" s="182" t="s">
        <v>3150</v>
      </c>
      <c r="B140" s="182" t="s">
        <v>3164</v>
      </c>
      <c r="C140" s="183"/>
      <c r="D140" s="183"/>
      <c r="E140" s="183"/>
      <c r="F140" s="183"/>
      <c r="G140" s="183"/>
      <c r="H140" s="183"/>
      <c r="I140" s="183"/>
      <c r="J140" s="183"/>
      <c r="K140" s="183"/>
      <c r="L140" s="183"/>
      <c r="M140" s="183"/>
      <c r="N140" s="183"/>
      <c r="O140" s="183"/>
      <c r="P140" s="183"/>
      <c r="Q140" s="183"/>
      <c r="R140" s="183"/>
      <c r="S140" s="183"/>
      <c r="T140" s="183"/>
    </row>
    <row r="141" spans="1:20" ht="16" x14ac:dyDescent="0.2">
      <c r="A141" s="182" t="s">
        <v>3150</v>
      </c>
      <c r="B141" s="182" t="s">
        <v>3165</v>
      </c>
      <c r="C141" s="183"/>
      <c r="D141" s="183"/>
      <c r="E141" s="183"/>
      <c r="F141" s="183"/>
      <c r="G141" s="183"/>
      <c r="H141" s="183"/>
      <c r="I141" s="183"/>
      <c r="J141" s="183"/>
      <c r="K141" s="183"/>
      <c r="L141" s="183"/>
      <c r="M141" s="183"/>
      <c r="N141" s="183"/>
      <c r="O141" s="183"/>
      <c r="P141" s="183"/>
      <c r="Q141" s="183"/>
      <c r="R141" s="183"/>
      <c r="S141" s="183"/>
      <c r="T141" s="183"/>
    </row>
    <row r="142" spans="1:20" ht="16" x14ac:dyDescent="0.2">
      <c r="A142" s="182" t="s">
        <v>3150</v>
      </c>
      <c r="B142" s="182" t="s">
        <v>3166</v>
      </c>
      <c r="C142" s="183"/>
      <c r="D142" s="183"/>
      <c r="E142" s="183"/>
      <c r="F142" s="183"/>
      <c r="G142" s="183"/>
      <c r="H142" s="183"/>
      <c r="I142" s="183"/>
      <c r="J142" s="183"/>
      <c r="K142" s="183"/>
      <c r="L142" s="183"/>
      <c r="M142" s="183"/>
      <c r="N142" s="183"/>
      <c r="O142" s="183"/>
      <c r="P142" s="183"/>
      <c r="Q142" s="183"/>
      <c r="R142" s="183"/>
      <c r="S142" s="183"/>
      <c r="T142" s="183"/>
    </row>
    <row r="143" spans="1:20" ht="16" x14ac:dyDescent="0.2">
      <c r="A143" s="182" t="s">
        <v>3150</v>
      </c>
      <c r="B143" s="182" t="s">
        <v>3167</v>
      </c>
      <c r="C143" s="183"/>
      <c r="D143" s="183"/>
      <c r="E143" s="183"/>
      <c r="F143" s="183"/>
      <c r="G143" s="183"/>
      <c r="H143" s="183"/>
      <c r="I143" s="183"/>
      <c r="J143" s="183"/>
      <c r="K143" s="183"/>
      <c r="L143" s="183"/>
      <c r="M143" s="183"/>
      <c r="N143" s="183"/>
      <c r="O143" s="183"/>
      <c r="P143" s="183"/>
      <c r="Q143" s="183"/>
      <c r="R143" s="183"/>
      <c r="S143" s="183"/>
      <c r="T143" s="183"/>
    </row>
    <row r="144" spans="1:20" ht="16" x14ac:dyDescent="0.2">
      <c r="A144" s="182" t="s">
        <v>3150</v>
      </c>
      <c r="B144" s="182" t="s">
        <v>3168</v>
      </c>
      <c r="C144" s="183"/>
      <c r="D144" s="183"/>
      <c r="E144" s="183"/>
      <c r="F144" s="183"/>
      <c r="G144" s="183"/>
      <c r="H144" s="183"/>
      <c r="I144" s="183"/>
      <c r="J144" s="183"/>
      <c r="K144" s="183"/>
      <c r="L144" s="183"/>
      <c r="M144" s="183"/>
      <c r="N144" s="183"/>
      <c r="O144" s="183"/>
      <c r="P144" s="183"/>
      <c r="Q144" s="183"/>
      <c r="R144" s="183"/>
      <c r="S144" s="183"/>
      <c r="T144" s="183"/>
    </row>
    <row r="145" spans="1:20" ht="16" x14ac:dyDescent="0.2">
      <c r="A145" s="182" t="s">
        <v>3150</v>
      </c>
      <c r="B145" s="182" t="s">
        <v>3169</v>
      </c>
      <c r="C145" s="183"/>
      <c r="D145" s="183"/>
      <c r="E145" s="183"/>
      <c r="F145" s="183"/>
      <c r="G145" s="183"/>
      <c r="H145" s="183"/>
      <c r="I145" s="183"/>
      <c r="J145" s="183"/>
      <c r="K145" s="183"/>
      <c r="L145" s="183"/>
      <c r="M145" s="183"/>
      <c r="N145" s="183"/>
      <c r="O145" s="183"/>
      <c r="P145" s="183"/>
      <c r="Q145" s="183"/>
      <c r="R145" s="183"/>
      <c r="S145" s="183"/>
      <c r="T145" s="183"/>
    </row>
    <row r="146" spans="1:20" ht="16" x14ac:dyDescent="0.2">
      <c r="A146" s="182" t="s">
        <v>3150</v>
      </c>
      <c r="B146" s="182" t="s">
        <v>3170</v>
      </c>
      <c r="C146" s="183"/>
      <c r="D146" s="183"/>
      <c r="E146" s="183"/>
      <c r="F146" s="183"/>
      <c r="G146" s="183"/>
      <c r="H146" s="183"/>
      <c r="I146" s="183"/>
      <c r="J146" s="183"/>
      <c r="K146" s="183"/>
      <c r="L146" s="183"/>
      <c r="M146" s="183"/>
      <c r="N146" s="183"/>
      <c r="O146" s="183"/>
      <c r="P146" s="183"/>
      <c r="Q146" s="183"/>
      <c r="R146" s="183"/>
      <c r="S146" s="183"/>
      <c r="T146" s="183"/>
    </row>
    <row r="147" spans="1:20" ht="16" x14ac:dyDescent="0.2">
      <c r="A147" s="182" t="s">
        <v>3150</v>
      </c>
      <c r="B147" s="182" t="s">
        <v>3171</v>
      </c>
      <c r="C147" s="183"/>
      <c r="D147" s="183"/>
      <c r="E147" s="183"/>
      <c r="F147" s="183"/>
      <c r="G147" s="183"/>
      <c r="H147" s="183"/>
      <c r="I147" s="183"/>
      <c r="J147" s="183"/>
      <c r="K147" s="183"/>
      <c r="L147" s="183"/>
      <c r="M147" s="183"/>
      <c r="N147" s="183"/>
      <c r="O147" s="183"/>
      <c r="P147" s="183"/>
      <c r="Q147" s="183"/>
      <c r="R147" s="183"/>
      <c r="S147" s="183"/>
      <c r="T147" s="183"/>
    </row>
    <row r="148" spans="1:20" ht="16" x14ac:dyDescent="0.2">
      <c r="A148" s="182" t="s">
        <v>3150</v>
      </c>
      <c r="B148" s="182" t="s">
        <v>3172</v>
      </c>
      <c r="C148" s="183"/>
      <c r="D148" s="183"/>
      <c r="E148" s="183"/>
      <c r="F148" s="183"/>
      <c r="G148" s="183"/>
      <c r="H148" s="183"/>
      <c r="I148" s="183"/>
      <c r="J148" s="183"/>
      <c r="K148" s="183"/>
      <c r="L148" s="183"/>
      <c r="M148" s="183"/>
      <c r="N148" s="183"/>
      <c r="O148" s="183"/>
      <c r="P148" s="183"/>
      <c r="Q148" s="183"/>
      <c r="R148" s="183"/>
      <c r="S148" s="183"/>
      <c r="T148" s="183"/>
    </row>
    <row r="149" spans="1:20" ht="16" x14ac:dyDescent="0.2">
      <c r="A149" s="182" t="s">
        <v>3150</v>
      </c>
      <c r="B149" s="182" t="s">
        <v>3173</v>
      </c>
      <c r="C149" s="183"/>
      <c r="D149" s="183"/>
      <c r="E149" s="183"/>
      <c r="F149" s="183"/>
      <c r="G149" s="183"/>
      <c r="H149" s="183"/>
      <c r="I149" s="183"/>
      <c r="J149" s="183"/>
      <c r="K149" s="183"/>
      <c r="L149" s="183"/>
      <c r="M149" s="183"/>
      <c r="N149" s="183"/>
      <c r="O149" s="183"/>
      <c r="P149" s="183"/>
      <c r="Q149" s="183"/>
      <c r="R149" s="183"/>
      <c r="S149" s="183"/>
      <c r="T149" s="183"/>
    </row>
    <row r="150" spans="1:20" ht="16" x14ac:dyDescent="0.2">
      <c r="A150" s="182" t="s">
        <v>3150</v>
      </c>
      <c r="B150" s="182" t="s">
        <v>3174</v>
      </c>
      <c r="C150" s="183"/>
      <c r="D150" s="183"/>
      <c r="E150" s="183"/>
      <c r="F150" s="183"/>
      <c r="G150" s="183"/>
      <c r="H150" s="183"/>
      <c r="I150" s="183"/>
      <c r="J150" s="183"/>
      <c r="K150" s="183"/>
      <c r="L150" s="183"/>
      <c r="M150" s="183"/>
      <c r="N150" s="183"/>
      <c r="O150" s="183"/>
      <c r="P150" s="183"/>
      <c r="Q150" s="183"/>
      <c r="R150" s="183"/>
      <c r="S150" s="183"/>
      <c r="T150" s="183"/>
    </row>
    <row r="151" spans="1:20" ht="16" x14ac:dyDescent="0.2">
      <c r="A151" s="182" t="s">
        <v>3150</v>
      </c>
      <c r="B151" s="182" t="s">
        <v>3175</v>
      </c>
      <c r="C151" s="183"/>
      <c r="D151" s="183"/>
      <c r="E151" s="183"/>
      <c r="F151" s="183"/>
      <c r="G151" s="183"/>
      <c r="H151" s="183"/>
      <c r="I151" s="183"/>
      <c r="J151" s="183"/>
      <c r="K151" s="183"/>
      <c r="L151" s="183"/>
      <c r="M151" s="183"/>
      <c r="N151" s="183"/>
      <c r="O151" s="183"/>
      <c r="P151" s="183"/>
      <c r="Q151" s="183"/>
      <c r="R151" s="183"/>
      <c r="S151" s="183"/>
      <c r="T151" s="183"/>
    </row>
    <row r="152" spans="1:20" ht="16" x14ac:dyDescent="0.2">
      <c r="A152" s="182" t="s">
        <v>3150</v>
      </c>
      <c r="B152" s="182" t="s">
        <v>3176</v>
      </c>
      <c r="C152" s="183"/>
      <c r="D152" s="183"/>
      <c r="E152" s="183"/>
      <c r="F152" s="183"/>
      <c r="G152" s="183"/>
      <c r="H152" s="183"/>
      <c r="I152" s="183"/>
      <c r="J152" s="183"/>
      <c r="K152" s="183"/>
      <c r="L152" s="183"/>
      <c r="M152" s="183"/>
      <c r="N152" s="183"/>
      <c r="O152" s="183"/>
      <c r="P152" s="183"/>
      <c r="Q152" s="183"/>
      <c r="R152" s="183"/>
      <c r="S152" s="183"/>
      <c r="T152" s="183"/>
    </row>
    <row r="153" spans="1:20" ht="16" x14ac:dyDescent="0.2">
      <c r="A153" s="182" t="s">
        <v>3150</v>
      </c>
      <c r="B153" s="182" t="s">
        <v>3177</v>
      </c>
      <c r="C153" s="183"/>
      <c r="D153" s="183"/>
      <c r="E153" s="183"/>
      <c r="F153" s="183"/>
      <c r="G153" s="183"/>
      <c r="H153" s="183"/>
      <c r="I153" s="183"/>
      <c r="J153" s="183"/>
      <c r="K153" s="183"/>
      <c r="L153" s="183"/>
      <c r="M153" s="183"/>
      <c r="N153" s="183"/>
      <c r="O153" s="183"/>
      <c r="P153" s="183"/>
      <c r="Q153" s="183"/>
      <c r="R153" s="183"/>
      <c r="S153" s="183"/>
      <c r="T153" s="183"/>
    </row>
    <row r="154" spans="1:20" ht="16" x14ac:dyDescent="0.2">
      <c r="A154" s="182" t="s">
        <v>3150</v>
      </c>
      <c r="B154" s="182" t="s">
        <v>3178</v>
      </c>
      <c r="C154" s="183"/>
      <c r="D154" s="183"/>
      <c r="E154" s="183"/>
      <c r="F154" s="183"/>
      <c r="G154" s="183"/>
      <c r="H154" s="183"/>
      <c r="I154" s="183"/>
      <c r="J154" s="183"/>
      <c r="K154" s="183"/>
      <c r="L154" s="183"/>
      <c r="M154" s="183"/>
      <c r="N154" s="183"/>
      <c r="O154" s="183"/>
      <c r="P154" s="183"/>
      <c r="Q154" s="183"/>
      <c r="R154" s="183"/>
      <c r="S154" s="183"/>
      <c r="T154" s="183"/>
    </row>
    <row r="155" spans="1:20" ht="16" x14ac:dyDescent="0.2">
      <c r="A155" s="182" t="s">
        <v>3150</v>
      </c>
      <c r="B155" s="182" t="s">
        <v>3179</v>
      </c>
      <c r="C155" s="183"/>
      <c r="D155" s="183"/>
      <c r="E155" s="183"/>
      <c r="F155" s="183"/>
      <c r="G155" s="183"/>
      <c r="H155" s="183"/>
      <c r="I155" s="183"/>
      <c r="J155" s="183"/>
      <c r="K155" s="183"/>
      <c r="L155" s="183"/>
      <c r="M155" s="183"/>
      <c r="N155" s="183"/>
      <c r="O155" s="183"/>
      <c r="P155" s="183"/>
      <c r="Q155" s="183"/>
      <c r="R155" s="183"/>
      <c r="S155" s="183"/>
      <c r="T155" s="183"/>
    </row>
    <row r="156" spans="1:20" ht="16" x14ac:dyDescent="0.2">
      <c r="A156" s="182" t="s">
        <v>3150</v>
      </c>
      <c r="B156" s="182" t="s">
        <v>3180</v>
      </c>
      <c r="C156" s="183"/>
      <c r="D156" s="183"/>
      <c r="E156" s="183"/>
      <c r="F156" s="183"/>
      <c r="G156" s="183"/>
      <c r="H156" s="183"/>
      <c r="I156" s="183"/>
      <c r="J156" s="183"/>
      <c r="K156" s="183"/>
      <c r="L156" s="183"/>
      <c r="M156" s="183"/>
      <c r="N156" s="183"/>
      <c r="O156" s="183"/>
      <c r="P156" s="183"/>
      <c r="Q156" s="183"/>
      <c r="R156" s="183"/>
      <c r="S156" s="183"/>
      <c r="T156" s="183"/>
    </row>
    <row r="157" spans="1:20" ht="16" x14ac:dyDescent="0.2">
      <c r="A157" s="182" t="s">
        <v>3150</v>
      </c>
      <c r="B157" s="182" t="s">
        <v>3181</v>
      </c>
      <c r="C157" s="183"/>
      <c r="D157" s="183"/>
      <c r="E157" s="183"/>
      <c r="F157" s="183"/>
      <c r="G157" s="183"/>
      <c r="H157" s="183"/>
      <c r="I157" s="183"/>
      <c r="J157" s="183"/>
      <c r="K157" s="183"/>
      <c r="L157" s="183"/>
      <c r="M157" s="183"/>
      <c r="N157" s="183"/>
      <c r="O157" s="183"/>
      <c r="P157" s="183"/>
      <c r="Q157" s="183"/>
      <c r="R157" s="183"/>
      <c r="S157" s="183"/>
      <c r="T157" s="183"/>
    </row>
    <row r="158" spans="1:20" ht="16" x14ac:dyDescent="0.2">
      <c r="A158" s="182" t="s">
        <v>3150</v>
      </c>
      <c r="B158" s="182" t="s">
        <v>3182</v>
      </c>
      <c r="C158" s="183"/>
      <c r="D158" s="183"/>
      <c r="E158" s="183"/>
      <c r="F158" s="183"/>
      <c r="G158" s="183"/>
      <c r="H158" s="183"/>
      <c r="I158" s="183"/>
      <c r="J158" s="183"/>
      <c r="K158" s="183"/>
      <c r="L158" s="183"/>
      <c r="M158" s="183"/>
      <c r="N158" s="183"/>
      <c r="O158" s="183"/>
      <c r="P158" s="183"/>
      <c r="Q158" s="183"/>
      <c r="R158" s="183"/>
      <c r="S158" s="183"/>
      <c r="T158" s="183"/>
    </row>
    <row r="159" spans="1:20" ht="16" x14ac:dyDescent="0.2">
      <c r="A159" s="182" t="s">
        <v>3183</v>
      </c>
      <c r="B159" s="182" t="s">
        <v>3184</v>
      </c>
      <c r="C159" s="183"/>
      <c r="D159" s="183"/>
      <c r="E159" s="183"/>
      <c r="F159" s="183"/>
      <c r="G159" s="183"/>
      <c r="H159" s="183"/>
      <c r="I159" s="183"/>
      <c r="J159" s="183"/>
      <c r="K159" s="183"/>
      <c r="L159" s="183"/>
      <c r="M159" s="183"/>
      <c r="N159" s="183"/>
      <c r="O159" s="183"/>
      <c r="P159" s="183"/>
      <c r="Q159" s="183"/>
      <c r="R159" s="183"/>
      <c r="S159" s="183"/>
      <c r="T159" s="183"/>
    </row>
    <row r="160" spans="1:20" ht="16" x14ac:dyDescent="0.2">
      <c r="A160" s="183"/>
      <c r="B160" s="183"/>
      <c r="C160" s="183"/>
      <c r="D160" s="183"/>
      <c r="E160" s="183"/>
      <c r="F160" s="183"/>
      <c r="G160" s="183"/>
      <c r="H160" s="183"/>
      <c r="I160" s="183"/>
      <c r="J160" s="183"/>
      <c r="K160" s="183"/>
      <c r="L160" s="183"/>
      <c r="M160" s="183"/>
      <c r="N160" s="183"/>
      <c r="O160" s="183"/>
      <c r="P160" s="183"/>
      <c r="Q160" s="183"/>
      <c r="R160" s="183"/>
      <c r="S160" s="183"/>
      <c r="T160" s="183"/>
    </row>
    <row r="161" spans="1:20" ht="16" x14ac:dyDescent="0.2">
      <c r="A161" s="183"/>
      <c r="B161" s="183"/>
      <c r="C161" s="183"/>
      <c r="D161" s="183"/>
      <c r="E161" s="183"/>
      <c r="F161" s="183"/>
      <c r="G161" s="183"/>
      <c r="H161" s="183"/>
      <c r="I161" s="183"/>
      <c r="J161" s="183"/>
      <c r="K161" s="183"/>
      <c r="L161" s="183"/>
      <c r="M161" s="183"/>
      <c r="N161" s="183"/>
      <c r="O161" s="183"/>
      <c r="P161" s="183"/>
      <c r="Q161" s="183"/>
      <c r="R161" s="183"/>
      <c r="S161" s="183"/>
      <c r="T161" s="183"/>
    </row>
    <row r="162" spans="1:20" ht="16" x14ac:dyDescent="0.2">
      <c r="A162" s="183"/>
      <c r="B162" s="183"/>
      <c r="C162" s="183"/>
      <c r="D162" s="183"/>
      <c r="E162" s="183"/>
      <c r="F162" s="183"/>
      <c r="G162" s="183"/>
      <c r="H162" s="183"/>
      <c r="I162" s="183"/>
      <c r="J162" s="183"/>
      <c r="K162" s="183"/>
      <c r="L162" s="183"/>
      <c r="M162" s="183"/>
      <c r="N162" s="183"/>
      <c r="O162" s="183"/>
      <c r="P162" s="183"/>
      <c r="Q162" s="183"/>
      <c r="R162" s="183"/>
      <c r="S162" s="183"/>
      <c r="T162" s="183"/>
    </row>
    <row r="163" spans="1:20" ht="16" x14ac:dyDescent="0.2">
      <c r="A163" s="183"/>
      <c r="B163" s="183"/>
      <c r="C163" s="183"/>
      <c r="D163" s="183"/>
      <c r="E163" s="183"/>
      <c r="F163" s="183"/>
      <c r="G163" s="183"/>
      <c r="H163" s="183"/>
      <c r="I163" s="183"/>
      <c r="J163" s="183"/>
      <c r="K163" s="183"/>
      <c r="L163" s="183"/>
      <c r="M163" s="183"/>
      <c r="N163" s="183"/>
      <c r="O163" s="183"/>
      <c r="P163" s="183"/>
      <c r="Q163" s="183"/>
      <c r="R163" s="183"/>
      <c r="S163" s="183"/>
      <c r="T163" s="183"/>
    </row>
    <row r="164" spans="1:20" ht="16" x14ac:dyDescent="0.2">
      <c r="A164" s="183"/>
      <c r="B164" s="183"/>
      <c r="C164" s="183"/>
      <c r="D164" s="183"/>
      <c r="E164" s="183"/>
      <c r="F164" s="183"/>
      <c r="G164" s="183"/>
      <c r="H164" s="183"/>
      <c r="I164" s="183"/>
      <c r="J164" s="183"/>
      <c r="K164" s="183"/>
      <c r="L164" s="183"/>
      <c r="M164" s="183"/>
      <c r="N164" s="183"/>
      <c r="O164" s="183"/>
      <c r="P164" s="183"/>
      <c r="Q164" s="183"/>
      <c r="R164" s="183"/>
      <c r="S164" s="183"/>
      <c r="T164" s="183"/>
    </row>
    <row r="165" spans="1:20" ht="16" x14ac:dyDescent="0.2">
      <c r="A165" s="183"/>
      <c r="B165" s="183"/>
      <c r="C165" s="183"/>
      <c r="D165" s="183"/>
      <c r="E165" s="183"/>
      <c r="F165" s="183"/>
      <c r="G165" s="183"/>
      <c r="H165" s="183"/>
      <c r="I165" s="183"/>
      <c r="J165" s="183"/>
      <c r="K165" s="183"/>
      <c r="L165" s="183"/>
      <c r="M165" s="183"/>
      <c r="N165" s="183"/>
      <c r="O165" s="183"/>
      <c r="P165" s="183"/>
      <c r="Q165" s="183"/>
      <c r="R165" s="183"/>
      <c r="S165" s="183"/>
      <c r="T165" s="183"/>
    </row>
    <row r="166" spans="1:20" ht="16" x14ac:dyDescent="0.2">
      <c r="A166" s="183"/>
      <c r="B166" s="183"/>
      <c r="C166" s="183"/>
      <c r="D166" s="183"/>
      <c r="E166" s="183"/>
      <c r="F166" s="183"/>
      <c r="G166" s="183"/>
      <c r="H166" s="183"/>
      <c r="I166" s="183"/>
      <c r="J166" s="183"/>
      <c r="K166" s="183"/>
      <c r="L166" s="183"/>
      <c r="M166" s="183"/>
      <c r="N166" s="183"/>
      <c r="O166" s="183"/>
      <c r="P166" s="183"/>
      <c r="Q166" s="183"/>
      <c r="R166" s="183"/>
      <c r="S166" s="183"/>
      <c r="T166" s="183"/>
    </row>
    <row r="167" spans="1:20" ht="16" x14ac:dyDescent="0.2">
      <c r="A167" s="183"/>
      <c r="B167" s="183"/>
      <c r="C167" s="183"/>
      <c r="D167" s="183"/>
      <c r="E167" s="183"/>
      <c r="F167" s="183"/>
      <c r="G167" s="183"/>
      <c r="H167" s="183"/>
      <c r="I167" s="183"/>
      <c r="J167" s="183"/>
      <c r="K167" s="183"/>
      <c r="L167" s="183"/>
      <c r="M167" s="183"/>
      <c r="N167" s="183"/>
      <c r="O167" s="183"/>
      <c r="P167" s="183"/>
      <c r="Q167" s="183"/>
      <c r="R167" s="183"/>
      <c r="S167" s="183"/>
      <c r="T167" s="183"/>
    </row>
    <row r="168" spans="1:20" ht="16" x14ac:dyDescent="0.2">
      <c r="A168" s="183"/>
      <c r="B168" s="183"/>
      <c r="C168" s="183"/>
      <c r="D168" s="183"/>
      <c r="E168" s="183"/>
      <c r="F168" s="183"/>
      <c r="G168" s="183"/>
      <c r="H168" s="183"/>
      <c r="I168" s="183"/>
      <c r="J168" s="183"/>
      <c r="K168" s="183"/>
      <c r="L168" s="183"/>
      <c r="M168" s="183"/>
      <c r="N168" s="183"/>
      <c r="O168" s="183"/>
      <c r="P168" s="183"/>
      <c r="Q168" s="183"/>
      <c r="R168" s="183"/>
      <c r="S168" s="183"/>
      <c r="T168" s="183"/>
    </row>
    <row r="169" spans="1:20" ht="16" x14ac:dyDescent="0.2">
      <c r="A169" s="183"/>
      <c r="B169" s="183"/>
      <c r="C169" s="183"/>
      <c r="D169" s="183"/>
      <c r="E169" s="183"/>
      <c r="F169" s="183"/>
      <c r="G169" s="183"/>
      <c r="H169" s="183"/>
      <c r="I169" s="183"/>
      <c r="J169" s="183"/>
      <c r="K169" s="183"/>
      <c r="L169" s="183"/>
      <c r="M169" s="183"/>
      <c r="N169" s="183"/>
      <c r="O169" s="183"/>
      <c r="P169" s="183"/>
      <c r="Q169" s="183"/>
      <c r="R169" s="183"/>
      <c r="S169" s="183"/>
      <c r="T169" s="183"/>
    </row>
    <row r="170" spans="1:20" ht="16" x14ac:dyDescent="0.2">
      <c r="A170" s="183"/>
      <c r="B170" s="183"/>
      <c r="C170" s="183"/>
      <c r="D170" s="183"/>
      <c r="E170" s="183"/>
      <c r="F170" s="183"/>
      <c r="G170" s="183"/>
      <c r="H170" s="183"/>
      <c r="I170" s="183"/>
      <c r="J170" s="183"/>
      <c r="K170" s="183"/>
      <c r="L170" s="183"/>
      <c r="M170" s="183"/>
      <c r="N170" s="183"/>
      <c r="O170" s="183"/>
      <c r="P170" s="183"/>
      <c r="Q170" s="183"/>
      <c r="R170" s="183"/>
      <c r="S170" s="183"/>
      <c r="T170" s="183"/>
    </row>
    <row r="171" spans="1:20" ht="16" x14ac:dyDescent="0.2">
      <c r="A171" s="183"/>
      <c r="B171" s="183"/>
      <c r="C171" s="183"/>
      <c r="D171" s="183"/>
      <c r="E171" s="183"/>
      <c r="F171" s="183"/>
      <c r="G171" s="183"/>
      <c r="H171" s="183"/>
      <c r="I171" s="183"/>
      <c r="J171" s="183"/>
      <c r="K171" s="183"/>
      <c r="L171" s="183"/>
      <c r="M171" s="183"/>
      <c r="N171" s="183"/>
      <c r="O171" s="183"/>
      <c r="P171" s="183"/>
      <c r="Q171" s="183"/>
      <c r="R171" s="183"/>
      <c r="S171" s="183"/>
      <c r="T171" s="183"/>
    </row>
    <row r="172" spans="1:20" ht="16" x14ac:dyDescent="0.2">
      <c r="A172" s="183"/>
      <c r="B172" s="183"/>
      <c r="C172" s="183"/>
      <c r="D172" s="183"/>
      <c r="E172" s="183"/>
      <c r="F172" s="183"/>
      <c r="G172" s="183"/>
      <c r="H172" s="183"/>
      <c r="I172" s="183"/>
      <c r="J172" s="183"/>
      <c r="K172" s="183"/>
      <c r="L172" s="183"/>
      <c r="M172" s="183"/>
      <c r="N172" s="183"/>
      <c r="O172" s="183"/>
      <c r="P172" s="183"/>
      <c r="Q172" s="183"/>
      <c r="R172" s="183"/>
      <c r="S172" s="183"/>
      <c r="T172" s="183"/>
    </row>
    <row r="173" spans="1:20" ht="16" x14ac:dyDescent="0.2">
      <c r="A173" s="183"/>
      <c r="B173" s="183"/>
      <c r="C173" s="183"/>
      <c r="D173" s="183"/>
      <c r="E173" s="183"/>
      <c r="F173" s="183"/>
      <c r="G173" s="183"/>
      <c r="H173" s="183"/>
      <c r="I173" s="183"/>
      <c r="J173" s="183"/>
      <c r="K173" s="183"/>
      <c r="L173" s="183"/>
      <c r="M173" s="183"/>
      <c r="N173" s="183"/>
      <c r="O173" s="183"/>
      <c r="P173" s="183"/>
      <c r="Q173" s="183"/>
      <c r="R173" s="183"/>
      <c r="S173" s="183"/>
      <c r="T173" s="183"/>
    </row>
    <row r="174" spans="1:20" ht="16" x14ac:dyDescent="0.2">
      <c r="A174" s="183"/>
      <c r="B174" s="183"/>
      <c r="C174" s="183"/>
      <c r="D174" s="183"/>
      <c r="E174" s="183"/>
      <c r="F174" s="183"/>
      <c r="G174" s="183"/>
      <c r="H174" s="183"/>
      <c r="I174" s="183"/>
      <c r="J174" s="183"/>
      <c r="K174" s="183"/>
      <c r="L174" s="183"/>
      <c r="M174" s="183"/>
      <c r="N174" s="183"/>
      <c r="O174" s="183"/>
      <c r="P174" s="183"/>
      <c r="Q174" s="183"/>
      <c r="R174" s="183"/>
      <c r="S174" s="183"/>
      <c r="T174" s="183"/>
    </row>
    <row r="175" spans="1:20" ht="16" x14ac:dyDescent="0.2">
      <c r="A175" s="183"/>
      <c r="B175" s="183"/>
      <c r="C175" s="183"/>
      <c r="D175" s="183"/>
      <c r="E175" s="183"/>
      <c r="F175" s="183"/>
      <c r="G175" s="183"/>
      <c r="H175" s="183"/>
      <c r="I175" s="183"/>
      <c r="J175" s="183"/>
      <c r="K175" s="183"/>
      <c r="L175" s="183"/>
      <c r="M175" s="183"/>
      <c r="N175" s="183"/>
      <c r="O175" s="183"/>
      <c r="P175" s="183"/>
      <c r="Q175" s="183"/>
      <c r="R175" s="183"/>
      <c r="S175" s="183"/>
      <c r="T175" s="183"/>
    </row>
    <row r="176" spans="1:20" ht="16" x14ac:dyDescent="0.2">
      <c r="A176" s="183"/>
      <c r="B176" s="183"/>
      <c r="C176" s="183"/>
      <c r="D176" s="183"/>
      <c r="E176" s="183"/>
      <c r="F176" s="183"/>
      <c r="G176" s="183"/>
      <c r="H176" s="183"/>
      <c r="I176" s="183"/>
      <c r="J176" s="183"/>
      <c r="K176" s="183"/>
      <c r="L176" s="183"/>
      <c r="M176" s="183"/>
      <c r="N176" s="183"/>
      <c r="O176" s="183"/>
      <c r="P176" s="183"/>
      <c r="Q176" s="183"/>
      <c r="R176" s="183"/>
      <c r="S176" s="183"/>
      <c r="T176" s="183"/>
    </row>
    <row r="177" spans="1:20" ht="16" x14ac:dyDescent="0.2">
      <c r="A177" s="183"/>
      <c r="B177" s="183"/>
      <c r="C177" s="183"/>
      <c r="D177" s="183"/>
      <c r="E177" s="183"/>
      <c r="F177" s="183"/>
      <c r="G177" s="183"/>
      <c r="H177" s="183"/>
      <c r="I177" s="183"/>
      <c r="J177" s="183"/>
      <c r="K177" s="183"/>
      <c r="L177" s="183"/>
      <c r="M177" s="183"/>
      <c r="N177" s="183"/>
      <c r="O177" s="183"/>
      <c r="P177" s="183"/>
      <c r="Q177" s="183"/>
      <c r="R177" s="183"/>
      <c r="S177" s="183"/>
      <c r="T177" s="183"/>
    </row>
    <row r="178" spans="1:20" ht="16" x14ac:dyDescent="0.2">
      <c r="A178" s="183"/>
      <c r="B178" s="183"/>
      <c r="C178" s="183"/>
      <c r="D178" s="183"/>
      <c r="E178" s="183"/>
      <c r="F178" s="183"/>
      <c r="G178" s="183"/>
      <c r="H178" s="183"/>
      <c r="I178" s="183"/>
      <c r="J178" s="183"/>
      <c r="K178" s="183"/>
      <c r="L178" s="183"/>
      <c r="M178" s="183"/>
      <c r="N178" s="183"/>
      <c r="O178" s="183"/>
      <c r="P178" s="183"/>
      <c r="Q178" s="183"/>
      <c r="R178" s="183"/>
      <c r="S178" s="183"/>
      <c r="T178" s="183"/>
    </row>
    <row r="179" spans="1:20" ht="16" x14ac:dyDescent="0.2">
      <c r="A179" s="183"/>
      <c r="B179" s="183"/>
      <c r="C179" s="183"/>
      <c r="D179" s="183"/>
      <c r="E179" s="183"/>
      <c r="F179" s="183"/>
      <c r="G179" s="183"/>
      <c r="H179" s="183"/>
      <c r="I179" s="183"/>
      <c r="J179" s="183"/>
      <c r="K179" s="183"/>
      <c r="L179" s="183"/>
      <c r="M179" s="183"/>
      <c r="N179" s="183"/>
      <c r="O179" s="183"/>
      <c r="P179" s="183"/>
      <c r="Q179" s="183"/>
      <c r="R179" s="183"/>
      <c r="S179" s="183"/>
      <c r="T179" s="183"/>
    </row>
    <row r="180" spans="1:20" ht="16" x14ac:dyDescent="0.2">
      <c r="A180" s="183"/>
      <c r="B180" s="183"/>
      <c r="C180" s="183"/>
      <c r="D180" s="183"/>
      <c r="E180" s="183"/>
      <c r="F180" s="183"/>
      <c r="G180" s="183"/>
      <c r="H180" s="183"/>
      <c r="I180" s="183"/>
      <c r="J180" s="183"/>
      <c r="K180" s="183"/>
      <c r="L180" s="183"/>
      <c r="M180" s="183"/>
      <c r="N180" s="183"/>
      <c r="O180" s="183"/>
      <c r="P180" s="183"/>
      <c r="Q180" s="183"/>
      <c r="R180" s="183"/>
      <c r="S180" s="183"/>
      <c r="T180" s="183"/>
    </row>
    <row r="181" spans="1:20" ht="16" x14ac:dyDescent="0.2">
      <c r="A181" s="183"/>
      <c r="B181" s="183"/>
      <c r="C181" s="183"/>
      <c r="D181" s="183"/>
      <c r="E181" s="183"/>
      <c r="F181" s="183"/>
      <c r="G181" s="183"/>
      <c r="H181" s="183"/>
      <c r="I181" s="183"/>
      <c r="J181" s="183"/>
      <c r="K181" s="183"/>
      <c r="L181" s="183"/>
      <c r="M181" s="183"/>
      <c r="N181" s="183"/>
      <c r="O181" s="183"/>
      <c r="P181" s="183"/>
      <c r="Q181" s="183"/>
      <c r="R181" s="183"/>
      <c r="S181" s="183"/>
      <c r="T181" s="183"/>
    </row>
    <row r="182" spans="1:20" ht="16" x14ac:dyDescent="0.2">
      <c r="A182" s="183"/>
      <c r="B182" s="183"/>
      <c r="C182" s="183"/>
      <c r="D182" s="183"/>
      <c r="E182" s="183"/>
      <c r="F182" s="183"/>
      <c r="G182" s="183"/>
      <c r="H182" s="183"/>
      <c r="I182" s="183"/>
      <c r="J182" s="183"/>
      <c r="K182" s="183"/>
      <c r="L182" s="183"/>
      <c r="M182" s="183"/>
      <c r="N182" s="183"/>
      <c r="O182" s="183"/>
      <c r="P182" s="183"/>
      <c r="Q182" s="183"/>
      <c r="R182" s="183"/>
      <c r="S182" s="183"/>
      <c r="T182" s="183"/>
    </row>
    <row r="183" spans="1:20" ht="16" x14ac:dyDescent="0.2">
      <c r="A183" s="183"/>
      <c r="B183" s="183"/>
      <c r="C183" s="183"/>
      <c r="D183" s="183"/>
      <c r="E183" s="183"/>
      <c r="F183" s="183"/>
      <c r="G183" s="183"/>
      <c r="H183" s="183"/>
      <c r="I183" s="183"/>
      <c r="J183" s="183"/>
      <c r="K183" s="183"/>
      <c r="L183" s="183"/>
      <c r="M183" s="183"/>
      <c r="N183" s="183"/>
      <c r="O183" s="183"/>
      <c r="P183" s="183"/>
      <c r="Q183" s="183"/>
      <c r="R183" s="183"/>
      <c r="S183" s="183"/>
      <c r="T183" s="183"/>
    </row>
    <row r="184" spans="1:20" ht="16" x14ac:dyDescent="0.2">
      <c r="A184" s="183"/>
      <c r="B184" s="183"/>
      <c r="C184" s="183"/>
      <c r="D184" s="183"/>
      <c r="E184" s="183"/>
      <c r="F184" s="183"/>
      <c r="G184" s="183"/>
      <c r="H184" s="183"/>
      <c r="I184" s="183"/>
      <c r="J184" s="183"/>
      <c r="K184" s="183"/>
      <c r="L184" s="183"/>
      <c r="M184" s="183"/>
      <c r="N184" s="183"/>
      <c r="O184" s="183"/>
      <c r="P184" s="183"/>
      <c r="Q184" s="183"/>
      <c r="R184" s="183"/>
      <c r="S184" s="183"/>
      <c r="T184" s="183"/>
    </row>
    <row r="185" spans="1:20" ht="16" x14ac:dyDescent="0.2">
      <c r="A185" s="183"/>
      <c r="B185" s="183"/>
      <c r="C185" s="183"/>
      <c r="D185" s="183"/>
      <c r="E185" s="183"/>
      <c r="F185" s="183"/>
      <c r="G185" s="183"/>
      <c r="H185" s="183"/>
      <c r="I185" s="183"/>
      <c r="J185" s="183"/>
      <c r="K185" s="183"/>
      <c r="L185" s="183"/>
      <c r="M185" s="183"/>
      <c r="N185" s="183"/>
      <c r="O185" s="183"/>
      <c r="P185" s="183"/>
      <c r="Q185" s="183"/>
      <c r="R185" s="183"/>
      <c r="S185" s="183"/>
      <c r="T185" s="183"/>
    </row>
    <row r="186" spans="1:20" ht="16" x14ac:dyDescent="0.2">
      <c r="A186" s="183"/>
      <c r="B186" s="183"/>
      <c r="C186" s="183"/>
      <c r="D186" s="183"/>
      <c r="E186" s="183"/>
      <c r="F186" s="183"/>
      <c r="G186" s="183"/>
      <c r="H186" s="183"/>
      <c r="I186" s="183"/>
      <c r="J186" s="183"/>
      <c r="K186" s="183"/>
      <c r="L186" s="183"/>
      <c r="M186" s="183"/>
      <c r="N186" s="183"/>
      <c r="O186" s="183"/>
      <c r="P186" s="183"/>
      <c r="Q186" s="183"/>
      <c r="R186" s="183"/>
      <c r="S186" s="183"/>
      <c r="T186" s="183"/>
    </row>
    <row r="187" spans="1:20" ht="16" x14ac:dyDescent="0.2">
      <c r="A187" s="183"/>
      <c r="B187" s="183"/>
      <c r="C187" s="183"/>
      <c r="D187" s="183"/>
      <c r="E187" s="183"/>
      <c r="F187" s="183"/>
      <c r="G187" s="183"/>
      <c r="H187" s="183"/>
      <c r="I187" s="183"/>
      <c r="J187" s="183"/>
      <c r="K187" s="183"/>
      <c r="L187" s="183"/>
      <c r="M187" s="183"/>
      <c r="N187" s="183"/>
      <c r="O187" s="183"/>
      <c r="P187" s="183"/>
      <c r="Q187" s="183"/>
      <c r="R187" s="183"/>
      <c r="S187" s="183"/>
      <c r="T187" s="183"/>
    </row>
    <row r="188" spans="1:20" ht="16" x14ac:dyDescent="0.2">
      <c r="A188" s="183"/>
      <c r="B188" s="183"/>
      <c r="C188" s="183"/>
      <c r="D188" s="183"/>
      <c r="E188" s="183"/>
      <c r="F188" s="183"/>
      <c r="G188" s="183"/>
      <c r="H188" s="183"/>
      <c r="I188" s="183"/>
      <c r="J188" s="183"/>
      <c r="K188" s="183"/>
      <c r="L188" s="183"/>
      <c r="M188" s="183"/>
      <c r="N188" s="183"/>
      <c r="O188" s="183"/>
      <c r="P188" s="183"/>
      <c r="Q188" s="183"/>
      <c r="R188" s="183"/>
      <c r="S188" s="183"/>
      <c r="T188" s="183"/>
    </row>
    <row r="189" spans="1:20" ht="16" x14ac:dyDescent="0.2">
      <c r="A189" s="183"/>
      <c r="B189" s="183"/>
      <c r="C189" s="183"/>
      <c r="D189" s="183"/>
      <c r="E189" s="183"/>
      <c r="F189" s="183"/>
      <c r="G189" s="183"/>
      <c r="H189" s="183"/>
      <c r="I189" s="183"/>
      <c r="J189" s="183"/>
      <c r="K189" s="183"/>
      <c r="L189" s="183"/>
      <c r="M189" s="183"/>
      <c r="N189" s="183"/>
      <c r="O189" s="183"/>
      <c r="P189" s="183"/>
      <c r="Q189" s="183"/>
      <c r="R189" s="183"/>
      <c r="S189" s="183"/>
      <c r="T189" s="183"/>
    </row>
    <row r="190" spans="1:20" ht="16" x14ac:dyDescent="0.2">
      <c r="A190" s="183"/>
      <c r="B190" s="183"/>
      <c r="C190" s="183"/>
      <c r="D190" s="183"/>
      <c r="E190" s="183"/>
      <c r="F190" s="183"/>
      <c r="G190" s="183"/>
      <c r="H190" s="183"/>
      <c r="I190" s="183"/>
      <c r="J190" s="183"/>
      <c r="K190" s="183"/>
      <c r="L190" s="183"/>
      <c r="M190" s="183"/>
      <c r="N190" s="183"/>
      <c r="O190" s="183"/>
      <c r="P190" s="183"/>
      <c r="Q190" s="183"/>
      <c r="R190" s="183"/>
      <c r="S190" s="183"/>
      <c r="T190" s="183"/>
    </row>
    <row r="191" spans="1:20" ht="16" x14ac:dyDescent="0.2">
      <c r="A191" s="183"/>
      <c r="B191" s="183"/>
      <c r="C191" s="183"/>
      <c r="D191" s="183"/>
      <c r="E191" s="183"/>
      <c r="F191" s="183"/>
      <c r="G191" s="183"/>
      <c r="H191" s="183"/>
      <c r="I191" s="183"/>
      <c r="J191" s="183"/>
      <c r="K191" s="183"/>
      <c r="L191" s="183"/>
      <c r="M191" s="183"/>
      <c r="N191" s="183"/>
      <c r="O191" s="183"/>
      <c r="P191" s="183"/>
      <c r="Q191" s="183"/>
      <c r="R191" s="183"/>
      <c r="S191" s="183"/>
      <c r="T191" s="183"/>
    </row>
    <row r="192" spans="1:20" ht="16" x14ac:dyDescent="0.2">
      <c r="A192" s="183"/>
      <c r="B192" s="183"/>
      <c r="C192" s="183"/>
      <c r="D192" s="183"/>
      <c r="E192" s="183"/>
      <c r="F192" s="183"/>
      <c r="G192" s="183"/>
      <c r="H192" s="183"/>
      <c r="I192" s="183"/>
      <c r="J192" s="183"/>
      <c r="K192" s="183"/>
      <c r="L192" s="183"/>
      <c r="M192" s="183"/>
      <c r="N192" s="183"/>
      <c r="O192" s="183"/>
      <c r="P192" s="183"/>
      <c r="Q192" s="183"/>
      <c r="R192" s="183"/>
      <c r="S192" s="183"/>
      <c r="T192" s="183"/>
    </row>
    <row r="193" spans="1:20" ht="16" x14ac:dyDescent="0.2">
      <c r="A193" s="183"/>
      <c r="B193" s="183"/>
      <c r="C193" s="183"/>
      <c r="D193" s="183"/>
      <c r="E193" s="183"/>
      <c r="F193" s="183"/>
      <c r="G193" s="183"/>
      <c r="H193" s="183"/>
      <c r="I193" s="183"/>
      <c r="J193" s="183"/>
      <c r="K193" s="183"/>
      <c r="L193" s="183"/>
      <c r="M193" s="183"/>
      <c r="N193" s="183"/>
      <c r="O193" s="183"/>
      <c r="P193" s="183"/>
      <c r="Q193" s="183"/>
      <c r="R193" s="183"/>
      <c r="S193" s="183"/>
      <c r="T193" s="183"/>
    </row>
    <row r="194" spans="1:20" ht="16" x14ac:dyDescent="0.2">
      <c r="A194" s="183"/>
      <c r="B194" s="183"/>
      <c r="C194" s="183"/>
      <c r="D194" s="183"/>
      <c r="E194" s="183"/>
      <c r="F194" s="183"/>
      <c r="G194" s="183"/>
      <c r="H194" s="183"/>
      <c r="I194" s="183"/>
      <c r="J194" s="183"/>
      <c r="K194" s="183"/>
      <c r="L194" s="183"/>
      <c r="M194" s="183"/>
      <c r="N194" s="183"/>
      <c r="O194" s="183"/>
      <c r="P194" s="183"/>
      <c r="Q194" s="183"/>
      <c r="R194" s="183"/>
      <c r="S194" s="183"/>
      <c r="T194" s="183"/>
    </row>
    <row r="195" spans="1:20" ht="16" x14ac:dyDescent="0.2">
      <c r="A195" s="183"/>
      <c r="B195" s="183"/>
      <c r="C195" s="183"/>
      <c r="D195" s="183"/>
      <c r="E195" s="183"/>
      <c r="F195" s="183"/>
      <c r="G195" s="183"/>
      <c r="H195" s="183"/>
      <c r="I195" s="183"/>
      <c r="J195" s="183"/>
      <c r="K195" s="183"/>
      <c r="L195" s="183"/>
      <c r="M195" s="183"/>
      <c r="N195" s="183"/>
      <c r="O195" s="183"/>
      <c r="P195" s="183"/>
      <c r="Q195" s="183"/>
      <c r="R195" s="183"/>
      <c r="S195" s="183"/>
      <c r="T195" s="183"/>
    </row>
    <row r="196" spans="1:20" ht="16" x14ac:dyDescent="0.2">
      <c r="A196" s="183"/>
      <c r="B196" s="183"/>
      <c r="C196" s="183"/>
      <c r="D196" s="183"/>
      <c r="E196" s="183"/>
      <c r="F196" s="183"/>
      <c r="G196" s="183"/>
      <c r="H196" s="183"/>
      <c r="I196" s="183"/>
      <c r="J196" s="183"/>
      <c r="K196" s="183"/>
      <c r="L196" s="183"/>
      <c r="M196" s="183"/>
      <c r="N196" s="183"/>
      <c r="O196" s="183"/>
      <c r="P196" s="183"/>
      <c r="Q196" s="183"/>
      <c r="R196" s="183"/>
      <c r="S196" s="183"/>
      <c r="T196" s="183"/>
    </row>
    <row r="197" spans="1:20" ht="16" x14ac:dyDescent="0.2">
      <c r="A197" s="183"/>
      <c r="B197" s="183"/>
      <c r="C197" s="183"/>
      <c r="D197" s="183"/>
      <c r="E197" s="183"/>
      <c r="F197" s="183"/>
      <c r="G197" s="183"/>
      <c r="H197" s="183"/>
      <c r="I197" s="183"/>
      <c r="J197" s="183"/>
      <c r="K197" s="183"/>
      <c r="L197" s="183"/>
      <c r="M197" s="183"/>
      <c r="N197" s="183"/>
      <c r="O197" s="183"/>
      <c r="P197" s="183"/>
      <c r="Q197" s="183"/>
      <c r="R197" s="183"/>
      <c r="S197" s="183"/>
      <c r="T197" s="183"/>
    </row>
    <row r="198" spans="1:20" ht="16" x14ac:dyDescent="0.2">
      <c r="A198" s="183"/>
      <c r="B198" s="183"/>
      <c r="C198" s="183"/>
      <c r="D198" s="183"/>
      <c r="E198" s="183"/>
      <c r="F198" s="183"/>
      <c r="G198" s="183"/>
      <c r="H198" s="183"/>
      <c r="I198" s="183"/>
      <c r="J198" s="183"/>
      <c r="K198" s="183"/>
      <c r="L198" s="183"/>
      <c r="M198" s="183"/>
      <c r="N198" s="183"/>
      <c r="O198" s="183"/>
      <c r="P198" s="183"/>
      <c r="Q198" s="183"/>
      <c r="R198" s="183"/>
      <c r="S198" s="183"/>
      <c r="T198" s="183"/>
    </row>
    <row r="199" spans="1:20" ht="16" x14ac:dyDescent="0.2">
      <c r="A199" s="183"/>
      <c r="B199" s="183"/>
      <c r="C199" s="183"/>
      <c r="D199" s="183"/>
      <c r="E199" s="183"/>
      <c r="F199" s="183"/>
      <c r="G199" s="183"/>
      <c r="H199" s="183"/>
      <c r="I199" s="183"/>
      <c r="J199" s="183"/>
      <c r="K199" s="183"/>
      <c r="L199" s="183"/>
      <c r="M199" s="183"/>
      <c r="N199" s="183"/>
      <c r="O199" s="183"/>
      <c r="P199" s="183"/>
      <c r="Q199" s="183"/>
      <c r="R199" s="183"/>
      <c r="S199" s="183"/>
      <c r="T199" s="183"/>
    </row>
    <row r="200" spans="1:20" ht="16" x14ac:dyDescent="0.2">
      <c r="A200" s="183"/>
      <c r="B200" s="183"/>
      <c r="C200" s="183"/>
      <c r="D200" s="183"/>
      <c r="E200" s="183"/>
      <c r="F200" s="183"/>
      <c r="G200" s="183"/>
      <c r="H200" s="183"/>
      <c r="I200" s="183"/>
      <c r="J200" s="183"/>
      <c r="K200" s="183"/>
      <c r="L200" s="183"/>
      <c r="M200" s="183"/>
      <c r="N200" s="183"/>
      <c r="O200" s="183"/>
      <c r="P200" s="183"/>
      <c r="Q200" s="183"/>
      <c r="R200" s="183"/>
      <c r="S200" s="183"/>
      <c r="T200" s="183"/>
    </row>
    <row r="201" spans="1:20" ht="16" x14ac:dyDescent="0.2">
      <c r="A201" s="183"/>
      <c r="B201" s="183"/>
      <c r="C201" s="183"/>
      <c r="D201" s="183"/>
      <c r="E201" s="183"/>
      <c r="F201" s="183"/>
      <c r="G201" s="183"/>
      <c r="H201" s="183"/>
      <c r="I201" s="183"/>
      <c r="J201" s="183"/>
      <c r="K201" s="183"/>
      <c r="L201" s="183"/>
      <c r="M201" s="183"/>
      <c r="N201" s="183"/>
      <c r="O201" s="183"/>
      <c r="P201" s="183"/>
      <c r="Q201" s="183"/>
      <c r="R201" s="183"/>
      <c r="S201" s="183"/>
      <c r="T201" s="183"/>
    </row>
    <row r="202" spans="1:20" ht="16" x14ac:dyDescent="0.2">
      <c r="A202" s="183"/>
      <c r="B202" s="183"/>
      <c r="C202" s="183"/>
      <c r="D202" s="183"/>
      <c r="E202" s="183"/>
      <c r="F202" s="183"/>
      <c r="G202" s="183"/>
      <c r="H202" s="183"/>
      <c r="I202" s="183"/>
      <c r="J202" s="183"/>
      <c r="K202" s="183"/>
      <c r="L202" s="183"/>
      <c r="M202" s="183"/>
      <c r="N202" s="183"/>
      <c r="O202" s="183"/>
      <c r="P202" s="183"/>
      <c r="Q202" s="183"/>
      <c r="R202" s="183"/>
      <c r="S202" s="183"/>
      <c r="T202" s="183"/>
    </row>
    <row r="203" spans="1:20" ht="16" x14ac:dyDescent="0.2">
      <c r="A203" s="183"/>
      <c r="B203" s="183"/>
      <c r="C203" s="183"/>
      <c r="D203" s="183"/>
      <c r="E203" s="183"/>
      <c r="F203" s="183"/>
      <c r="G203" s="183"/>
      <c r="H203" s="183"/>
      <c r="I203" s="183"/>
      <c r="J203" s="183"/>
      <c r="K203" s="183"/>
      <c r="L203" s="183"/>
      <c r="M203" s="183"/>
      <c r="N203" s="183"/>
      <c r="O203" s="183"/>
      <c r="P203" s="183"/>
      <c r="Q203" s="183"/>
      <c r="R203" s="183"/>
      <c r="S203" s="183"/>
      <c r="T203" s="183"/>
    </row>
    <row r="204" spans="1:20" ht="16" x14ac:dyDescent="0.2">
      <c r="A204" s="183"/>
      <c r="B204" s="183"/>
      <c r="C204" s="183"/>
      <c r="D204" s="183"/>
      <c r="E204" s="183"/>
      <c r="F204" s="183"/>
      <c r="G204" s="183"/>
      <c r="H204" s="183"/>
      <c r="I204" s="183"/>
      <c r="J204" s="183"/>
      <c r="K204" s="183"/>
      <c r="L204" s="183"/>
      <c r="M204" s="183"/>
      <c r="N204" s="183"/>
      <c r="O204" s="183"/>
      <c r="P204" s="183"/>
      <c r="Q204" s="183"/>
      <c r="R204" s="183"/>
      <c r="S204" s="183"/>
      <c r="T204" s="183"/>
    </row>
    <row r="205" spans="1:20" ht="16" x14ac:dyDescent="0.2">
      <c r="A205" s="183"/>
      <c r="B205" s="183"/>
      <c r="C205" s="183"/>
      <c r="D205" s="183"/>
      <c r="E205" s="183"/>
      <c r="F205" s="183"/>
      <c r="G205" s="183"/>
      <c r="H205" s="183"/>
      <c r="I205" s="183"/>
      <c r="J205" s="183"/>
      <c r="K205" s="183"/>
      <c r="L205" s="183"/>
      <c r="M205" s="183"/>
      <c r="N205" s="183"/>
      <c r="O205" s="183"/>
      <c r="P205" s="183"/>
      <c r="Q205" s="183"/>
      <c r="R205" s="183"/>
      <c r="S205" s="183"/>
      <c r="T205" s="183"/>
    </row>
    <row r="206" spans="1:20" ht="16" x14ac:dyDescent="0.2">
      <c r="A206" s="183"/>
      <c r="B206" s="183"/>
      <c r="C206" s="183"/>
      <c r="D206" s="183"/>
      <c r="E206" s="183"/>
      <c r="F206" s="183"/>
      <c r="G206" s="183"/>
      <c r="H206" s="183"/>
      <c r="I206" s="183"/>
      <c r="J206" s="183"/>
      <c r="K206" s="183"/>
      <c r="L206" s="183"/>
      <c r="M206" s="183"/>
      <c r="N206" s="183"/>
      <c r="O206" s="183"/>
      <c r="P206" s="183"/>
      <c r="Q206" s="183"/>
      <c r="R206" s="183"/>
      <c r="S206" s="183"/>
      <c r="T206" s="183"/>
    </row>
    <row r="207" spans="1:20" ht="16" x14ac:dyDescent="0.2">
      <c r="A207" s="183"/>
      <c r="B207" s="183"/>
      <c r="C207" s="183"/>
      <c r="D207" s="183"/>
      <c r="E207" s="183"/>
      <c r="F207" s="183"/>
      <c r="G207" s="183"/>
      <c r="H207" s="183"/>
      <c r="I207" s="183"/>
      <c r="J207" s="183"/>
      <c r="K207" s="183"/>
      <c r="L207" s="183"/>
      <c r="M207" s="183"/>
      <c r="N207" s="183"/>
      <c r="O207" s="183"/>
      <c r="P207" s="183"/>
      <c r="Q207" s="183"/>
      <c r="R207" s="183"/>
      <c r="S207" s="183"/>
      <c r="T207" s="183"/>
    </row>
    <row r="208" spans="1:20" ht="16" x14ac:dyDescent="0.2">
      <c r="A208" s="183"/>
      <c r="B208" s="183"/>
      <c r="C208" s="183"/>
      <c r="D208" s="183"/>
      <c r="E208" s="183"/>
      <c r="F208" s="183"/>
      <c r="G208" s="183"/>
      <c r="H208" s="183"/>
      <c r="I208" s="183"/>
      <c r="J208" s="183"/>
      <c r="K208" s="183"/>
      <c r="L208" s="183"/>
      <c r="M208" s="183"/>
      <c r="N208" s="183"/>
      <c r="O208" s="183"/>
      <c r="P208" s="183"/>
      <c r="Q208" s="183"/>
      <c r="R208" s="183"/>
      <c r="S208" s="183"/>
      <c r="T208" s="183"/>
    </row>
    <row r="209" spans="1:20" ht="16" x14ac:dyDescent="0.2">
      <c r="A209" s="183"/>
      <c r="B209" s="183"/>
      <c r="C209" s="183"/>
      <c r="D209" s="183"/>
      <c r="E209" s="183"/>
      <c r="F209" s="183"/>
      <c r="G209" s="183"/>
      <c r="H209" s="183"/>
      <c r="I209" s="183"/>
      <c r="J209" s="183"/>
      <c r="K209" s="183"/>
      <c r="L209" s="183"/>
      <c r="M209" s="183"/>
      <c r="N209" s="183"/>
      <c r="O209" s="183"/>
      <c r="P209" s="183"/>
      <c r="Q209" s="183"/>
      <c r="R209" s="183"/>
      <c r="S209" s="183"/>
      <c r="T209" s="183"/>
    </row>
    <row r="210" spans="1:20" ht="16" x14ac:dyDescent="0.2">
      <c r="A210" s="183"/>
      <c r="B210" s="183"/>
      <c r="C210" s="183"/>
      <c r="D210" s="183"/>
      <c r="E210" s="183"/>
      <c r="F210" s="183"/>
      <c r="G210" s="183"/>
      <c r="H210" s="183"/>
      <c r="I210" s="183"/>
      <c r="J210" s="183"/>
      <c r="K210" s="183"/>
      <c r="L210" s="183"/>
      <c r="M210" s="183"/>
      <c r="N210" s="183"/>
      <c r="O210" s="183"/>
      <c r="P210" s="183"/>
      <c r="Q210" s="183"/>
      <c r="R210" s="183"/>
      <c r="S210" s="183"/>
      <c r="T210" s="183"/>
    </row>
    <row r="211" spans="1:20" ht="16" x14ac:dyDescent="0.2">
      <c r="A211" s="183"/>
      <c r="B211" s="183"/>
      <c r="C211" s="183"/>
      <c r="D211" s="183"/>
      <c r="E211" s="183"/>
      <c r="F211" s="183"/>
      <c r="G211" s="183"/>
      <c r="H211" s="183"/>
      <c r="I211" s="183"/>
      <c r="J211" s="183"/>
      <c r="K211" s="183"/>
      <c r="L211" s="183"/>
      <c r="M211" s="183"/>
      <c r="N211" s="183"/>
      <c r="O211" s="183"/>
      <c r="P211" s="183"/>
      <c r="Q211" s="183"/>
      <c r="R211" s="183"/>
      <c r="S211" s="183"/>
      <c r="T211" s="183"/>
    </row>
    <row r="212" spans="1:20" ht="16" x14ac:dyDescent="0.2">
      <c r="A212" s="183"/>
      <c r="B212" s="183"/>
      <c r="C212" s="183"/>
      <c r="D212" s="183"/>
      <c r="E212" s="183"/>
      <c r="F212" s="183"/>
      <c r="G212" s="183"/>
      <c r="H212" s="183"/>
      <c r="I212" s="183"/>
      <c r="J212" s="183"/>
      <c r="K212" s="183"/>
      <c r="L212" s="183"/>
      <c r="M212" s="183"/>
      <c r="N212" s="183"/>
      <c r="O212" s="183"/>
      <c r="P212" s="183"/>
      <c r="Q212" s="183"/>
      <c r="R212" s="183"/>
      <c r="S212" s="183"/>
      <c r="T212" s="183"/>
    </row>
    <row r="213" spans="1:20" ht="16" x14ac:dyDescent="0.2">
      <c r="A213" s="183"/>
      <c r="B213" s="183"/>
      <c r="C213" s="183"/>
      <c r="D213" s="183"/>
      <c r="E213" s="183"/>
      <c r="F213" s="183"/>
      <c r="G213" s="183"/>
      <c r="H213" s="183"/>
      <c r="I213" s="183"/>
      <c r="J213" s="183"/>
      <c r="K213" s="183"/>
      <c r="L213" s="183"/>
      <c r="M213" s="183"/>
      <c r="N213" s="183"/>
      <c r="O213" s="183"/>
      <c r="P213" s="183"/>
      <c r="Q213" s="183"/>
      <c r="R213" s="183"/>
      <c r="S213" s="183"/>
      <c r="T213" s="183"/>
    </row>
    <row r="214" spans="1:20" ht="16" x14ac:dyDescent="0.2">
      <c r="A214" s="183"/>
      <c r="B214" s="183"/>
      <c r="C214" s="183"/>
      <c r="D214" s="183"/>
      <c r="E214" s="183"/>
      <c r="F214" s="183"/>
      <c r="G214" s="183"/>
      <c r="H214" s="183"/>
      <c r="I214" s="183"/>
      <c r="J214" s="183"/>
      <c r="K214" s="183"/>
      <c r="L214" s="183"/>
      <c r="M214" s="183"/>
      <c r="N214" s="183"/>
      <c r="O214" s="183"/>
      <c r="P214" s="183"/>
      <c r="Q214" s="183"/>
      <c r="R214" s="183"/>
      <c r="S214" s="183"/>
      <c r="T214" s="183"/>
    </row>
    <row r="215" spans="1:20" ht="16" x14ac:dyDescent="0.2">
      <c r="A215" s="183"/>
      <c r="B215" s="183"/>
      <c r="C215" s="183"/>
      <c r="D215" s="183"/>
      <c r="E215" s="183"/>
      <c r="F215" s="183"/>
      <c r="G215" s="183"/>
      <c r="H215" s="183"/>
      <c r="I215" s="183"/>
      <c r="J215" s="183"/>
      <c r="K215" s="183"/>
      <c r="L215" s="183"/>
      <c r="M215" s="183"/>
      <c r="N215" s="183"/>
      <c r="O215" s="183"/>
      <c r="P215" s="183"/>
      <c r="Q215" s="183"/>
      <c r="R215" s="183"/>
      <c r="S215" s="183"/>
      <c r="T215" s="183"/>
    </row>
    <row r="216" spans="1:20" ht="16" x14ac:dyDescent="0.2">
      <c r="A216" s="183"/>
      <c r="B216" s="183"/>
      <c r="C216" s="183"/>
      <c r="D216" s="183"/>
      <c r="E216" s="183"/>
      <c r="F216" s="183"/>
      <c r="G216" s="183"/>
      <c r="H216" s="183"/>
      <c r="I216" s="183"/>
      <c r="J216" s="183"/>
      <c r="K216" s="183"/>
      <c r="L216" s="183"/>
      <c r="M216" s="183"/>
      <c r="N216" s="183"/>
      <c r="O216" s="183"/>
      <c r="P216" s="183"/>
      <c r="Q216" s="183"/>
      <c r="R216" s="183"/>
      <c r="S216" s="183"/>
      <c r="T216" s="183"/>
    </row>
    <row r="217" spans="1:20" ht="16" x14ac:dyDescent="0.2">
      <c r="A217" s="183"/>
      <c r="B217" s="183"/>
      <c r="C217" s="183"/>
      <c r="D217" s="183"/>
      <c r="E217" s="183"/>
      <c r="F217" s="183"/>
      <c r="G217" s="183"/>
      <c r="H217" s="183"/>
      <c r="I217" s="183"/>
      <c r="J217" s="183"/>
      <c r="K217" s="183"/>
      <c r="L217" s="183"/>
      <c r="M217" s="183"/>
      <c r="N217" s="183"/>
      <c r="O217" s="183"/>
      <c r="P217" s="183"/>
      <c r="Q217" s="183"/>
      <c r="R217" s="183"/>
      <c r="S217" s="183"/>
      <c r="T217" s="183"/>
    </row>
    <row r="218" spans="1:20" ht="16" x14ac:dyDescent="0.2">
      <c r="A218" s="183"/>
      <c r="B218" s="183"/>
      <c r="C218" s="183"/>
      <c r="D218" s="183"/>
      <c r="E218" s="183"/>
      <c r="F218" s="183"/>
      <c r="G218" s="183"/>
      <c r="H218" s="183"/>
      <c r="I218" s="183"/>
      <c r="J218" s="183"/>
      <c r="K218" s="183"/>
      <c r="L218" s="183"/>
      <c r="M218" s="183"/>
      <c r="N218" s="183"/>
      <c r="O218" s="183"/>
      <c r="P218" s="183"/>
      <c r="Q218" s="183"/>
      <c r="R218" s="183"/>
      <c r="S218" s="183"/>
      <c r="T218" s="183"/>
    </row>
    <row r="219" spans="1:20" ht="16" x14ac:dyDescent="0.2">
      <c r="A219" s="183"/>
      <c r="B219" s="183"/>
      <c r="C219" s="183"/>
      <c r="D219" s="183"/>
      <c r="E219" s="183"/>
      <c r="F219" s="183"/>
      <c r="G219" s="183"/>
      <c r="H219" s="183"/>
      <c r="I219" s="183"/>
      <c r="J219" s="183"/>
      <c r="K219" s="183"/>
      <c r="L219" s="183"/>
      <c r="M219" s="183"/>
      <c r="N219" s="183"/>
      <c r="O219" s="183"/>
      <c r="P219" s="183"/>
      <c r="Q219" s="183"/>
      <c r="R219" s="183"/>
      <c r="S219" s="183"/>
      <c r="T219" s="183"/>
    </row>
    <row r="220" spans="1:20" ht="16" x14ac:dyDescent="0.2">
      <c r="A220" s="183"/>
      <c r="B220" s="183"/>
      <c r="C220" s="183"/>
      <c r="D220" s="183"/>
      <c r="E220" s="183"/>
      <c r="F220" s="183"/>
      <c r="G220" s="183"/>
      <c r="H220" s="183"/>
      <c r="I220" s="183"/>
      <c r="J220" s="183"/>
      <c r="K220" s="183"/>
      <c r="L220" s="183"/>
      <c r="M220" s="183"/>
      <c r="N220" s="183"/>
      <c r="O220" s="183"/>
      <c r="P220" s="183"/>
      <c r="Q220" s="183"/>
      <c r="R220" s="183"/>
      <c r="S220" s="183"/>
      <c r="T220" s="183"/>
    </row>
    <row r="221" spans="1:20" ht="16" x14ac:dyDescent="0.2">
      <c r="A221" s="183"/>
      <c r="B221" s="183"/>
      <c r="C221" s="183"/>
      <c r="D221" s="183"/>
      <c r="E221" s="183"/>
      <c r="F221" s="183"/>
      <c r="G221" s="183"/>
      <c r="H221" s="183"/>
      <c r="I221" s="183"/>
      <c r="J221" s="183"/>
      <c r="K221" s="183"/>
      <c r="L221" s="183"/>
      <c r="M221" s="183"/>
      <c r="N221" s="183"/>
      <c r="O221" s="183"/>
      <c r="P221" s="183"/>
      <c r="Q221" s="183"/>
      <c r="R221" s="183"/>
      <c r="S221" s="183"/>
      <c r="T221" s="183"/>
    </row>
    <row r="222" spans="1:20" ht="16" x14ac:dyDescent="0.2">
      <c r="A222" s="183"/>
      <c r="B222" s="183"/>
      <c r="C222" s="183"/>
      <c r="D222" s="183"/>
      <c r="E222" s="183"/>
      <c r="F222" s="183"/>
      <c r="G222" s="183"/>
      <c r="H222" s="183"/>
      <c r="I222" s="183"/>
      <c r="J222" s="183"/>
      <c r="K222" s="183"/>
      <c r="L222" s="183"/>
      <c r="M222" s="183"/>
      <c r="N222" s="183"/>
      <c r="O222" s="183"/>
      <c r="P222" s="183"/>
      <c r="Q222" s="183"/>
      <c r="R222" s="183"/>
      <c r="S222" s="183"/>
      <c r="T222" s="183"/>
    </row>
    <row r="223" spans="1:20" ht="16" x14ac:dyDescent="0.2">
      <c r="A223" s="183"/>
      <c r="B223" s="183"/>
      <c r="C223" s="183"/>
      <c r="D223" s="183"/>
      <c r="E223" s="183"/>
      <c r="F223" s="183"/>
      <c r="G223" s="183"/>
      <c r="H223" s="183"/>
      <c r="I223" s="183"/>
      <c r="J223" s="183"/>
      <c r="K223" s="183"/>
      <c r="L223" s="183"/>
      <c r="M223" s="183"/>
      <c r="N223" s="183"/>
      <c r="O223" s="183"/>
      <c r="P223" s="183"/>
      <c r="Q223" s="183"/>
      <c r="R223" s="183"/>
      <c r="S223" s="183"/>
      <c r="T223" s="183"/>
    </row>
    <row r="224" spans="1:20" ht="16" x14ac:dyDescent="0.2">
      <c r="A224" s="183"/>
      <c r="B224" s="183"/>
      <c r="C224" s="183"/>
      <c r="D224" s="183"/>
      <c r="E224" s="183"/>
      <c r="F224" s="183"/>
      <c r="G224" s="183"/>
      <c r="H224" s="183"/>
      <c r="I224" s="183"/>
      <c r="J224" s="183"/>
      <c r="K224" s="183"/>
      <c r="L224" s="183"/>
      <c r="M224" s="183"/>
      <c r="N224" s="183"/>
      <c r="O224" s="183"/>
      <c r="P224" s="183"/>
      <c r="Q224" s="183"/>
      <c r="R224" s="183"/>
      <c r="S224" s="183"/>
      <c r="T224" s="183"/>
    </row>
    <row r="225" spans="1:20" ht="16" x14ac:dyDescent="0.2">
      <c r="A225" s="183"/>
      <c r="B225" s="183"/>
      <c r="C225" s="183"/>
      <c r="D225" s="183"/>
      <c r="E225" s="183"/>
      <c r="F225" s="183"/>
      <c r="G225" s="183"/>
      <c r="H225" s="183"/>
      <c r="I225" s="183"/>
      <c r="J225" s="183"/>
      <c r="K225" s="183"/>
      <c r="L225" s="183"/>
      <c r="M225" s="183"/>
      <c r="N225" s="183"/>
      <c r="O225" s="183"/>
      <c r="P225" s="183"/>
      <c r="Q225" s="183"/>
      <c r="R225" s="183"/>
      <c r="S225" s="183"/>
      <c r="T225" s="183"/>
    </row>
    <row r="226" spans="1:20" ht="16" x14ac:dyDescent="0.2">
      <c r="A226" s="183"/>
      <c r="B226" s="183"/>
      <c r="C226" s="183"/>
      <c r="D226" s="183"/>
      <c r="E226" s="183"/>
      <c r="F226" s="183"/>
      <c r="G226" s="183"/>
      <c r="H226" s="183"/>
      <c r="I226" s="183"/>
      <c r="J226" s="183"/>
      <c r="K226" s="183"/>
      <c r="L226" s="183"/>
      <c r="M226" s="183"/>
      <c r="N226" s="183"/>
      <c r="O226" s="183"/>
      <c r="P226" s="183"/>
      <c r="Q226" s="183"/>
      <c r="R226" s="183"/>
      <c r="S226" s="183"/>
      <c r="T226" s="183"/>
    </row>
    <row r="227" spans="1:20" ht="16" x14ac:dyDescent="0.2">
      <c r="A227" s="183"/>
      <c r="B227" s="183"/>
      <c r="C227" s="183"/>
      <c r="D227" s="183"/>
      <c r="E227" s="183"/>
      <c r="F227" s="183"/>
      <c r="G227" s="183"/>
      <c r="H227" s="183"/>
      <c r="I227" s="183"/>
      <c r="J227" s="183"/>
      <c r="K227" s="183"/>
      <c r="L227" s="183"/>
      <c r="M227" s="183"/>
      <c r="N227" s="183"/>
      <c r="O227" s="183"/>
      <c r="P227" s="183"/>
      <c r="Q227" s="183"/>
      <c r="R227" s="183"/>
      <c r="S227" s="183"/>
      <c r="T227" s="183"/>
    </row>
    <row r="228" spans="1:20" ht="16" x14ac:dyDescent="0.2">
      <c r="A228" s="183"/>
      <c r="B228" s="183"/>
      <c r="C228" s="183"/>
      <c r="D228" s="183"/>
      <c r="E228" s="183"/>
      <c r="F228" s="183"/>
      <c r="G228" s="183"/>
      <c r="H228" s="183"/>
      <c r="I228" s="183"/>
      <c r="J228" s="183"/>
      <c r="K228" s="183"/>
      <c r="L228" s="183"/>
      <c r="M228" s="183"/>
      <c r="N228" s="183"/>
      <c r="O228" s="183"/>
      <c r="P228" s="183"/>
      <c r="Q228" s="183"/>
      <c r="R228" s="183"/>
      <c r="S228" s="183"/>
      <c r="T228" s="183"/>
    </row>
    <row r="229" spans="1:20" ht="16" x14ac:dyDescent="0.2">
      <c r="A229" s="183"/>
      <c r="B229" s="183"/>
      <c r="C229" s="183"/>
      <c r="D229" s="183"/>
      <c r="E229" s="183"/>
      <c r="F229" s="183"/>
      <c r="G229" s="183"/>
      <c r="H229" s="183"/>
      <c r="I229" s="183"/>
      <c r="J229" s="183"/>
      <c r="K229" s="183"/>
      <c r="L229" s="183"/>
      <c r="M229" s="183"/>
      <c r="N229" s="183"/>
      <c r="O229" s="183"/>
      <c r="P229" s="183"/>
      <c r="Q229" s="183"/>
      <c r="R229" s="183"/>
      <c r="S229" s="183"/>
      <c r="T229" s="183"/>
    </row>
    <row r="230" spans="1:20" ht="16" x14ac:dyDescent="0.2">
      <c r="A230" s="183"/>
      <c r="B230" s="183"/>
      <c r="C230" s="183"/>
      <c r="D230" s="183"/>
      <c r="E230" s="183"/>
      <c r="F230" s="183"/>
      <c r="G230" s="183"/>
      <c r="H230" s="183"/>
      <c r="I230" s="183"/>
      <c r="J230" s="183"/>
      <c r="K230" s="183"/>
      <c r="L230" s="183"/>
      <c r="M230" s="183"/>
      <c r="N230" s="183"/>
      <c r="O230" s="183"/>
      <c r="P230" s="183"/>
      <c r="Q230" s="183"/>
      <c r="R230" s="183"/>
      <c r="S230" s="183"/>
      <c r="T230" s="183"/>
    </row>
    <row r="231" spans="1:20" ht="16" x14ac:dyDescent="0.2">
      <c r="A231" s="183"/>
      <c r="B231" s="183"/>
      <c r="C231" s="183"/>
      <c r="D231" s="183"/>
      <c r="E231" s="183"/>
      <c r="F231" s="183"/>
      <c r="G231" s="183"/>
      <c r="H231" s="183"/>
      <c r="I231" s="183"/>
      <c r="J231" s="183"/>
      <c r="K231" s="183"/>
      <c r="L231" s="183"/>
      <c r="M231" s="183"/>
      <c r="N231" s="183"/>
      <c r="O231" s="183"/>
      <c r="P231" s="183"/>
      <c r="Q231" s="183"/>
      <c r="R231" s="183"/>
      <c r="S231" s="183"/>
      <c r="T231" s="183"/>
    </row>
    <row r="232" spans="1:20" ht="16" x14ac:dyDescent="0.2">
      <c r="A232" s="183"/>
      <c r="B232" s="183"/>
      <c r="C232" s="183"/>
      <c r="D232" s="183"/>
      <c r="E232" s="183"/>
      <c r="F232" s="183"/>
      <c r="G232" s="183"/>
      <c r="H232" s="183"/>
      <c r="I232" s="183"/>
      <c r="J232" s="183"/>
      <c r="K232" s="183"/>
      <c r="L232" s="183"/>
      <c r="M232" s="183"/>
      <c r="N232" s="183"/>
      <c r="O232" s="183"/>
      <c r="P232" s="183"/>
      <c r="Q232" s="183"/>
      <c r="R232" s="183"/>
      <c r="S232" s="183"/>
      <c r="T232" s="183"/>
    </row>
    <row r="233" spans="1:20" ht="16" x14ac:dyDescent="0.2">
      <c r="A233" s="183"/>
      <c r="B233" s="183"/>
      <c r="C233" s="183"/>
      <c r="D233" s="183"/>
      <c r="E233" s="183"/>
      <c r="F233" s="183"/>
      <c r="G233" s="183"/>
      <c r="H233" s="183"/>
      <c r="I233" s="183"/>
      <c r="J233" s="183"/>
      <c r="K233" s="183"/>
      <c r="L233" s="183"/>
      <c r="M233" s="183"/>
      <c r="N233" s="183"/>
      <c r="O233" s="183"/>
      <c r="P233" s="183"/>
      <c r="Q233" s="183"/>
      <c r="R233" s="183"/>
      <c r="S233" s="183"/>
      <c r="T233" s="183"/>
    </row>
    <row r="234" spans="1:20" ht="16" x14ac:dyDescent="0.2">
      <c r="A234" s="183"/>
      <c r="B234" s="183"/>
      <c r="C234" s="183"/>
      <c r="D234" s="183"/>
      <c r="E234" s="183"/>
      <c r="F234" s="183"/>
      <c r="G234" s="183"/>
      <c r="H234" s="183"/>
      <c r="I234" s="183"/>
      <c r="J234" s="183"/>
      <c r="K234" s="183"/>
      <c r="L234" s="183"/>
      <c r="M234" s="183"/>
      <c r="N234" s="183"/>
      <c r="O234" s="183"/>
      <c r="P234" s="183"/>
      <c r="Q234" s="183"/>
      <c r="R234" s="183"/>
      <c r="S234" s="183"/>
      <c r="T234" s="183"/>
    </row>
    <row r="235" spans="1:20" ht="16" x14ac:dyDescent="0.2">
      <c r="A235" s="183"/>
      <c r="B235" s="183"/>
      <c r="C235" s="183"/>
      <c r="D235" s="183"/>
      <c r="E235" s="183"/>
      <c r="F235" s="183"/>
      <c r="G235" s="183"/>
      <c r="H235" s="183"/>
      <c r="I235" s="183"/>
      <c r="J235" s="183"/>
      <c r="K235" s="183"/>
      <c r="L235" s="183"/>
      <c r="M235" s="183"/>
      <c r="N235" s="183"/>
      <c r="O235" s="183"/>
      <c r="P235" s="183"/>
      <c r="Q235" s="183"/>
      <c r="R235" s="183"/>
      <c r="S235" s="183"/>
      <c r="T235" s="183"/>
    </row>
    <row r="236" spans="1:20" ht="16" x14ac:dyDescent="0.2">
      <c r="A236" s="183"/>
      <c r="B236" s="183"/>
      <c r="C236" s="183"/>
      <c r="D236" s="183"/>
      <c r="E236" s="183"/>
      <c r="F236" s="183"/>
      <c r="G236" s="183"/>
      <c r="H236" s="183"/>
      <c r="I236" s="183"/>
      <c r="J236" s="183"/>
      <c r="K236" s="183"/>
      <c r="L236" s="183"/>
      <c r="M236" s="183"/>
      <c r="N236" s="183"/>
      <c r="O236" s="183"/>
      <c r="P236" s="183"/>
      <c r="Q236" s="183"/>
      <c r="R236" s="183"/>
      <c r="S236" s="183"/>
      <c r="T236" s="183"/>
    </row>
    <row r="237" spans="1:20" ht="16" x14ac:dyDescent="0.2">
      <c r="A237" s="183"/>
      <c r="B237" s="183"/>
      <c r="C237" s="183"/>
      <c r="D237" s="183"/>
      <c r="E237" s="183"/>
      <c r="F237" s="183"/>
      <c r="G237" s="183"/>
      <c r="H237" s="183"/>
      <c r="I237" s="183"/>
      <c r="J237" s="183"/>
      <c r="K237" s="183"/>
      <c r="L237" s="183"/>
      <c r="M237" s="183"/>
      <c r="N237" s="183"/>
      <c r="O237" s="183"/>
      <c r="P237" s="183"/>
      <c r="Q237" s="183"/>
      <c r="R237" s="183"/>
      <c r="S237" s="183"/>
      <c r="T237" s="183"/>
    </row>
    <row r="238" spans="1:20" ht="16" x14ac:dyDescent="0.2">
      <c r="A238" s="183"/>
      <c r="B238" s="183"/>
      <c r="C238" s="183"/>
      <c r="D238" s="183"/>
      <c r="E238" s="183"/>
      <c r="F238" s="183"/>
      <c r="G238" s="183"/>
      <c r="H238" s="183"/>
      <c r="I238" s="183"/>
      <c r="J238" s="183"/>
      <c r="K238" s="183"/>
      <c r="L238" s="183"/>
      <c r="M238" s="183"/>
      <c r="N238" s="183"/>
      <c r="O238" s="183"/>
      <c r="P238" s="183"/>
      <c r="Q238" s="183"/>
      <c r="R238" s="183"/>
      <c r="S238" s="183"/>
      <c r="T238" s="183"/>
    </row>
    <row r="239" spans="1:20" ht="16" x14ac:dyDescent="0.2">
      <c r="A239" s="183"/>
      <c r="B239" s="183"/>
      <c r="C239" s="183"/>
      <c r="D239" s="183"/>
      <c r="E239" s="183"/>
      <c r="F239" s="183"/>
      <c r="G239" s="183"/>
      <c r="H239" s="183"/>
      <c r="I239" s="183"/>
      <c r="J239" s="183"/>
      <c r="K239" s="183"/>
      <c r="L239" s="183"/>
      <c r="M239" s="183"/>
      <c r="N239" s="183"/>
      <c r="O239" s="183"/>
      <c r="P239" s="183"/>
      <c r="Q239" s="183"/>
      <c r="R239" s="183"/>
      <c r="S239" s="183"/>
      <c r="T239" s="183"/>
    </row>
    <row r="240" spans="1:20" ht="16" x14ac:dyDescent="0.2">
      <c r="A240" s="183"/>
      <c r="B240" s="183"/>
      <c r="C240" s="183"/>
      <c r="D240" s="183"/>
      <c r="E240" s="183"/>
      <c r="F240" s="183"/>
      <c r="G240" s="183"/>
      <c r="H240" s="183"/>
      <c r="I240" s="183"/>
      <c r="J240" s="183"/>
      <c r="K240" s="183"/>
      <c r="L240" s="183"/>
      <c r="M240" s="183"/>
      <c r="N240" s="183"/>
      <c r="O240" s="183"/>
      <c r="P240" s="183"/>
      <c r="Q240" s="183"/>
      <c r="R240" s="183"/>
      <c r="S240" s="183"/>
      <c r="T240" s="183"/>
    </row>
    <row r="241" spans="1:20" ht="16" x14ac:dyDescent="0.2">
      <c r="A241" s="183"/>
      <c r="B241" s="183"/>
      <c r="C241" s="183"/>
      <c r="D241" s="183"/>
      <c r="E241" s="183"/>
      <c r="F241" s="183"/>
      <c r="G241" s="183"/>
      <c r="H241" s="183"/>
      <c r="I241" s="183"/>
      <c r="J241" s="183"/>
      <c r="K241" s="183"/>
      <c r="L241" s="183"/>
      <c r="M241" s="183"/>
      <c r="N241" s="183"/>
      <c r="O241" s="183"/>
      <c r="P241" s="183"/>
      <c r="Q241" s="183"/>
      <c r="R241" s="183"/>
      <c r="S241" s="183"/>
      <c r="T241" s="183"/>
    </row>
    <row r="242" spans="1:20" ht="16" x14ac:dyDescent="0.2">
      <c r="A242" s="183"/>
      <c r="B242" s="183"/>
      <c r="C242" s="183"/>
      <c r="D242" s="183"/>
      <c r="E242" s="183"/>
      <c r="F242" s="183"/>
      <c r="G242" s="183"/>
      <c r="H242" s="183"/>
      <c r="I242" s="183"/>
      <c r="J242" s="183"/>
      <c r="K242" s="183"/>
      <c r="L242" s="183"/>
      <c r="M242" s="183"/>
      <c r="N242" s="183"/>
      <c r="O242" s="183"/>
      <c r="P242" s="183"/>
      <c r="Q242" s="183"/>
      <c r="R242" s="183"/>
      <c r="S242" s="183"/>
      <c r="T242" s="183"/>
    </row>
    <row r="243" spans="1:20" ht="16" x14ac:dyDescent="0.2">
      <c r="A243" s="183"/>
      <c r="B243" s="183"/>
      <c r="C243" s="183"/>
      <c r="D243" s="183"/>
      <c r="E243" s="183"/>
      <c r="F243" s="183"/>
      <c r="G243" s="183"/>
      <c r="H243" s="183"/>
      <c r="I243" s="183"/>
      <c r="J243" s="183"/>
      <c r="K243" s="183"/>
      <c r="L243" s="183"/>
      <c r="M243" s="183"/>
      <c r="N243" s="183"/>
      <c r="O243" s="183"/>
      <c r="P243" s="183"/>
      <c r="Q243" s="183"/>
      <c r="R243" s="183"/>
      <c r="S243" s="183"/>
      <c r="T243" s="183"/>
    </row>
    <row r="244" spans="1:20" ht="16" x14ac:dyDescent="0.2">
      <c r="A244" s="183"/>
      <c r="B244" s="183"/>
      <c r="C244" s="183"/>
      <c r="D244" s="183"/>
      <c r="E244" s="183"/>
      <c r="F244" s="183"/>
      <c r="G244" s="183"/>
      <c r="H244" s="183"/>
      <c r="I244" s="183"/>
      <c r="J244" s="183"/>
      <c r="K244" s="183"/>
      <c r="L244" s="183"/>
      <c r="M244" s="183"/>
      <c r="N244" s="183"/>
      <c r="O244" s="183"/>
      <c r="P244" s="183"/>
      <c r="Q244" s="183"/>
      <c r="R244" s="183"/>
      <c r="S244" s="183"/>
      <c r="T244" s="183"/>
    </row>
    <row r="245" spans="1:20" ht="16" x14ac:dyDescent="0.2">
      <c r="A245" s="183"/>
      <c r="B245" s="183"/>
      <c r="C245" s="183"/>
      <c r="D245" s="183"/>
      <c r="E245" s="183"/>
      <c r="F245" s="183"/>
      <c r="G245" s="183"/>
      <c r="H245" s="183"/>
      <c r="I245" s="183"/>
      <c r="J245" s="183"/>
      <c r="K245" s="183"/>
      <c r="L245" s="183"/>
      <c r="M245" s="183"/>
      <c r="N245" s="183"/>
      <c r="O245" s="183"/>
      <c r="P245" s="183"/>
      <c r="Q245" s="183"/>
      <c r="R245" s="183"/>
      <c r="S245" s="183"/>
      <c r="T245" s="183"/>
    </row>
    <row r="246" spans="1:20" ht="16" x14ac:dyDescent="0.2">
      <c r="A246" s="183"/>
      <c r="B246" s="183"/>
      <c r="C246" s="183"/>
      <c r="D246" s="183"/>
      <c r="E246" s="183"/>
      <c r="F246" s="183"/>
      <c r="G246" s="183"/>
      <c r="H246" s="183"/>
      <c r="I246" s="183"/>
      <c r="J246" s="183"/>
      <c r="K246" s="183"/>
      <c r="L246" s="183"/>
      <c r="M246" s="183"/>
      <c r="N246" s="183"/>
      <c r="O246" s="183"/>
      <c r="P246" s="183"/>
      <c r="Q246" s="183"/>
      <c r="R246" s="183"/>
      <c r="S246" s="183"/>
      <c r="T246" s="183"/>
    </row>
    <row r="247" spans="1:20" ht="16" x14ac:dyDescent="0.2">
      <c r="A247" s="183"/>
      <c r="B247" s="183"/>
      <c r="C247" s="183"/>
      <c r="D247" s="183"/>
      <c r="E247" s="183"/>
      <c r="F247" s="183"/>
      <c r="G247" s="183"/>
      <c r="H247" s="183"/>
      <c r="I247" s="183"/>
      <c r="J247" s="183"/>
      <c r="K247" s="183"/>
      <c r="L247" s="183"/>
      <c r="M247" s="183"/>
      <c r="N247" s="183"/>
      <c r="O247" s="183"/>
      <c r="P247" s="183"/>
      <c r="Q247" s="183"/>
      <c r="R247" s="183"/>
      <c r="S247" s="183"/>
      <c r="T247" s="183"/>
    </row>
    <row r="248" spans="1:20" ht="16" x14ac:dyDescent="0.2">
      <c r="A248" s="183"/>
      <c r="B248" s="183"/>
      <c r="C248" s="183"/>
      <c r="D248" s="183"/>
      <c r="E248" s="183"/>
      <c r="F248" s="183"/>
      <c r="G248" s="183"/>
      <c r="H248" s="183"/>
      <c r="I248" s="183"/>
      <c r="J248" s="183"/>
      <c r="K248" s="183"/>
      <c r="L248" s="183"/>
      <c r="M248" s="183"/>
      <c r="N248" s="183"/>
      <c r="O248" s="183"/>
      <c r="P248" s="183"/>
      <c r="Q248" s="183"/>
      <c r="R248" s="183"/>
      <c r="S248" s="183"/>
      <c r="T248" s="183"/>
    </row>
    <row r="249" spans="1:20" ht="16" x14ac:dyDescent="0.2">
      <c r="A249" s="183"/>
      <c r="B249" s="183"/>
      <c r="C249" s="183"/>
      <c r="D249" s="183"/>
      <c r="E249" s="183"/>
      <c r="F249" s="183"/>
      <c r="G249" s="183"/>
      <c r="H249" s="183"/>
      <c r="I249" s="183"/>
      <c r="J249" s="183"/>
      <c r="K249" s="183"/>
      <c r="L249" s="183"/>
      <c r="M249" s="183"/>
      <c r="N249" s="183"/>
      <c r="O249" s="183"/>
      <c r="P249" s="183"/>
      <c r="Q249" s="183"/>
      <c r="R249" s="183"/>
      <c r="S249" s="183"/>
      <c r="T249" s="183"/>
    </row>
    <row r="250" spans="1:20" ht="16" x14ac:dyDescent="0.2">
      <c r="A250" s="183"/>
      <c r="B250" s="183"/>
      <c r="C250" s="183"/>
      <c r="D250" s="183"/>
      <c r="E250" s="183"/>
      <c r="F250" s="183"/>
      <c r="G250" s="183"/>
      <c r="H250" s="183"/>
      <c r="I250" s="183"/>
      <c r="J250" s="183"/>
      <c r="K250" s="183"/>
      <c r="L250" s="183"/>
      <c r="M250" s="183"/>
      <c r="N250" s="183"/>
      <c r="O250" s="183"/>
      <c r="P250" s="183"/>
      <c r="Q250" s="183"/>
      <c r="R250" s="183"/>
      <c r="S250" s="183"/>
      <c r="T250" s="183"/>
    </row>
    <row r="251" spans="1:20" ht="16" x14ac:dyDescent="0.2">
      <c r="A251" s="183"/>
      <c r="B251" s="183"/>
      <c r="C251" s="183"/>
      <c r="D251" s="183"/>
      <c r="E251" s="183"/>
      <c r="F251" s="183"/>
      <c r="G251" s="183"/>
      <c r="H251" s="183"/>
      <c r="I251" s="183"/>
      <c r="J251" s="183"/>
      <c r="K251" s="183"/>
      <c r="L251" s="183"/>
      <c r="M251" s="183"/>
      <c r="N251" s="183"/>
      <c r="O251" s="183"/>
      <c r="P251" s="183"/>
      <c r="Q251" s="183"/>
      <c r="R251" s="183"/>
      <c r="S251" s="183"/>
      <c r="T251" s="183"/>
    </row>
    <row r="252" spans="1:20" ht="16" x14ac:dyDescent="0.2">
      <c r="A252" s="183"/>
      <c r="B252" s="183"/>
      <c r="C252" s="183"/>
      <c r="D252" s="183"/>
      <c r="E252" s="183"/>
      <c r="F252" s="183"/>
      <c r="G252" s="183"/>
      <c r="H252" s="183"/>
      <c r="I252" s="183"/>
      <c r="J252" s="183"/>
      <c r="K252" s="183"/>
      <c r="L252" s="183"/>
      <c r="M252" s="183"/>
      <c r="N252" s="183"/>
      <c r="O252" s="183"/>
      <c r="P252" s="183"/>
      <c r="Q252" s="183"/>
      <c r="R252" s="183"/>
      <c r="S252" s="183"/>
      <c r="T252" s="183"/>
    </row>
    <row r="253" spans="1:20" ht="16" x14ac:dyDescent="0.2">
      <c r="A253" s="183"/>
      <c r="B253" s="183"/>
      <c r="C253" s="183"/>
      <c r="D253" s="183"/>
      <c r="E253" s="183"/>
      <c r="F253" s="183"/>
      <c r="G253" s="183"/>
      <c r="H253" s="183"/>
      <c r="I253" s="183"/>
      <c r="J253" s="183"/>
      <c r="K253" s="183"/>
      <c r="L253" s="183"/>
      <c r="M253" s="183"/>
      <c r="N253" s="183"/>
      <c r="O253" s="183"/>
      <c r="P253" s="183"/>
      <c r="Q253" s="183"/>
      <c r="R253" s="183"/>
      <c r="S253" s="183"/>
      <c r="T253" s="183"/>
    </row>
    <row r="254" spans="1:20" ht="16" x14ac:dyDescent="0.2">
      <c r="A254" s="183"/>
      <c r="B254" s="183"/>
      <c r="C254" s="183"/>
      <c r="D254" s="183"/>
      <c r="E254" s="183"/>
      <c r="F254" s="183"/>
      <c r="G254" s="183"/>
      <c r="H254" s="183"/>
      <c r="I254" s="183"/>
      <c r="J254" s="183"/>
      <c r="K254" s="183"/>
      <c r="L254" s="183"/>
      <c r="M254" s="183"/>
      <c r="N254" s="183"/>
      <c r="O254" s="183"/>
      <c r="P254" s="183"/>
      <c r="Q254" s="183"/>
      <c r="R254" s="183"/>
      <c r="S254" s="183"/>
      <c r="T254" s="183"/>
    </row>
    <row r="255" spans="1:20" ht="16" x14ac:dyDescent="0.2">
      <c r="A255" s="183"/>
      <c r="B255" s="183"/>
      <c r="C255" s="183"/>
      <c r="D255" s="183"/>
      <c r="E255" s="183"/>
      <c r="F255" s="183"/>
      <c r="G255" s="183"/>
      <c r="H255" s="183"/>
      <c r="I255" s="183"/>
      <c r="J255" s="183"/>
      <c r="K255" s="183"/>
      <c r="L255" s="183"/>
      <c r="M255" s="183"/>
      <c r="N255" s="183"/>
      <c r="O255" s="183"/>
      <c r="P255" s="183"/>
      <c r="Q255" s="183"/>
      <c r="R255" s="183"/>
      <c r="S255" s="183"/>
      <c r="T255" s="183"/>
    </row>
    <row r="256" spans="1:20" ht="16" x14ac:dyDescent="0.2">
      <c r="A256" s="183"/>
      <c r="B256" s="183"/>
      <c r="C256" s="183"/>
      <c r="D256" s="183"/>
      <c r="E256" s="183"/>
      <c r="F256" s="183"/>
      <c r="G256" s="183"/>
      <c r="H256" s="183"/>
      <c r="I256" s="183"/>
      <c r="J256" s="183"/>
      <c r="K256" s="183"/>
      <c r="L256" s="183"/>
      <c r="M256" s="183"/>
      <c r="N256" s="183"/>
      <c r="O256" s="183"/>
      <c r="P256" s="183"/>
      <c r="Q256" s="183"/>
      <c r="R256" s="183"/>
      <c r="S256" s="183"/>
      <c r="T256" s="183"/>
    </row>
    <row r="257" spans="1:20" ht="16" x14ac:dyDescent="0.2">
      <c r="A257" s="183"/>
      <c r="B257" s="183"/>
      <c r="C257" s="183"/>
      <c r="D257" s="183"/>
      <c r="E257" s="183"/>
      <c r="F257" s="183"/>
      <c r="G257" s="183"/>
      <c r="H257" s="183"/>
      <c r="I257" s="183"/>
      <c r="J257" s="183"/>
      <c r="K257" s="183"/>
      <c r="L257" s="183"/>
      <c r="M257" s="183"/>
      <c r="N257" s="183"/>
      <c r="O257" s="183"/>
      <c r="P257" s="183"/>
      <c r="Q257" s="183"/>
      <c r="R257" s="183"/>
      <c r="S257" s="183"/>
      <c r="T257" s="183"/>
    </row>
    <row r="258" spans="1:20" ht="16" x14ac:dyDescent="0.2">
      <c r="A258" s="183"/>
      <c r="B258" s="183"/>
      <c r="C258" s="183"/>
      <c r="D258" s="183"/>
      <c r="E258" s="183"/>
      <c r="F258" s="183"/>
      <c r="G258" s="183"/>
      <c r="H258" s="183"/>
      <c r="I258" s="183"/>
      <c r="J258" s="183"/>
      <c r="K258" s="183"/>
      <c r="L258" s="183"/>
      <c r="M258" s="183"/>
      <c r="N258" s="183"/>
      <c r="O258" s="183"/>
      <c r="P258" s="183"/>
      <c r="Q258" s="183"/>
      <c r="R258" s="183"/>
      <c r="S258" s="183"/>
      <c r="T258" s="183"/>
    </row>
    <row r="259" spans="1:20" ht="16" x14ac:dyDescent="0.2">
      <c r="A259" s="183"/>
      <c r="B259" s="183"/>
      <c r="C259" s="183"/>
      <c r="D259" s="183"/>
      <c r="E259" s="183"/>
      <c r="F259" s="183"/>
      <c r="G259" s="183"/>
      <c r="H259" s="183"/>
      <c r="I259" s="183"/>
      <c r="J259" s="183"/>
      <c r="K259" s="183"/>
      <c r="L259" s="183"/>
      <c r="M259" s="183"/>
      <c r="N259" s="183"/>
      <c r="O259" s="183"/>
      <c r="P259" s="183"/>
      <c r="Q259" s="183"/>
      <c r="R259" s="183"/>
      <c r="S259" s="183"/>
      <c r="T259" s="183"/>
    </row>
    <row r="260" spans="1:20" ht="16" x14ac:dyDescent="0.2">
      <c r="A260" s="183"/>
      <c r="B260" s="183"/>
      <c r="C260" s="183"/>
      <c r="D260" s="183"/>
      <c r="E260" s="183"/>
      <c r="F260" s="183"/>
      <c r="G260" s="183"/>
      <c r="H260" s="183"/>
      <c r="I260" s="183"/>
      <c r="J260" s="183"/>
      <c r="K260" s="183"/>
      <c r="L260" s="183"/>
      <c r="M260" s="183"/>
      <c r="N260" s="183"/>
      <c r="O260" s="183"/>
      <c r="P260" s="183"/>
      <c r="Q260" s="183"/>
      <c r="R260" s="183"/>
      <c r="S260" s="183"/>
      <c r="T260" s="183"/>
    </row>
    <row r="261" spans="1:20" ht="16" x14ac:dyDescent="0.2">
      <c r="A261" s="183"/>
      <c r="B261" s="183"/>
      <c r="C261" s="183"/>
      <c r="D261" s="183"/>
      <c r="E261" s="183"/>
      <c r="F261" s="183"/>
      <c r="G261" s="183"/>
      <c r="H261" s="183"/>
      <c r="I261" s="183"/>
      <c r="J261" s="183"/>
      <c r="K261" s="183"/>
      <c r="L261" s="183"/>
      <c r="M261" s="183"/>
      <c r="N261" s="183"/>
      <c r="O261" s="183"/>
      <c r="P261" s="183"/>
      <c r="Q261" s="183"/>
      <c r="R261" s="183"/>
      <c r="S261" s="183"/>
      <c r="T261" s="183"/>
    </row>
    <row r="262" spans="1:20" ht="16" x14ac:dyDescent="0.2">
      <c r="A262" s="183"/>
      <c r="B262" s="183"/>
      <c r="C262" s="183"/>
      <c r="D262" s="183"/>
      <c r="E262" s="183"/>
      <c r="F262" s="183"/>
      <c r="G262" s="183"/>
      <c r="H262" s="183"/>
      <c r="I262" s="183"/>
      <c r="J262" s="183"/>
      <c r="K262" s="183"/>
      <c r="L262" s="183"/>
      <c r="M262" s="183"/>
      <c r="N262" s="183"/>
      <c r="O262" s="183"/>
      <c r="P262" s="183"/>
      <c r="Q262" s="183"/>
      <c r="R262" s="183"/>
      <c r="S262" s="183"/>
      <c r="T262" s="183"/>
    </row>
    <row r="263" spans="1:20" ht="16" x14ac:dyDescent="0.2">
      <c r="A263" s="183"/>
      <c r="B263" s="183"/>
      <c r="C263" s="183"/>
      <c r="D263" s="183"/>
      <c r="E263" s="183"/>
      <c r="F263" s="183"/>
      <c r="G263" s="183"/>
      <c r="H263" s="183"/>
      <c r="I263" s="183"/>
      <c r="J263" s="183"/>
      <c r="K263" s="183"/>
      <c r="L263" s="183"/>
      <c r="M263" s="183"/>
      <c r="N263" s="183"/>
      <c r="O263" s="183"/>
      <c r="P263" s="183"/>
      <c r="Q263" s="183"/>
      <c r="R263" s="183"/>
      <c r="S263" s="183"/>
      <c r="T263" s="183"/>
    </row>
    <row r="264" spans="1:20" ht="16" x14ac:dyDescent="0.2">
      <c r="A264" s="183"/>
      <c r="B264" s="183"/>
      <c r="C264" s="183"/>
      <c r="D264" s="183"/>
      <c r="E264" s="183"/>
      <c r="F264" s="183"/>
      <c r="G264" s="183"/>
      <c r="H264" s="183"/>
      <c r="I264" s="183"/>
      <c r="J264" s="183"/>
      <c r="K264" s="183"/>
      <c r="L264" s="183"/>
      <c r="M264" s="183"/>
      <c r="N264" s="183"/>
      <c r="O264" s="183"/>
      <c r="P264" s="183"/>
      <c r="Q264" s="183"/>
      <c r="R264" s="183"/>
      <c r="S264" s="183"/>
      <c r="T264" s="183"/>
    </row>
    <row r="265" spans="1:20" ht="16" x14ac:dyDescent="0.2">
      <c r="A265" s="183"/>
      <c r="B265" s="183"/>
      <c r="C265" s="183"/>
      <c r="D265" s="183"/>
      <c r="E265" s="183"/>
      <c r="F265" s="183"/>
      <c r="G265" s="183"/>
      <c r="H265" s="183"/>
      <c r="I265" s="183"/>
      <c r="J265" s="183"/>
      <c r="K265" s="183"/>
      <c r="L265" s="183"/>
      <c r="M265" s="183"/>
      <c r="N265" s="183"/>
      <c r="O265" s="183"/>
      <c r="P265" s="183"/>
      <c r="Q265" s="183"/>
      <c r="R265" s="183"/>
      <c r="S265" s="183"/>
      <c r="T265" s="183"/>
    </row>
    <row r="266" spans="1:20" ht="16" x14ac:dyDescent="0.2">
      <c r="A266" s="183"/>
      <c r="B266" s="183"/>
      <c r="C266" s="183"/>
      <c r="D266" s="183"/>
      <c r="E266" s="183"/>
      <c r="F266" s="183"/>
      <c r="G266" s="183"/>
      <c r="H266" s="183"/>
      <c r="I266" s="183"/>
      <c r="J266" s="183"/>
      <c r="K266" s="183"/>
      <c r="L266" s="183"/>
      <c r="M266" s="183"/>
      <c r="N266" s="183"/>
      <c r="O266" s="183"/>
      <c r="P266" s="183"/>
      <c r="Q266" s="183"/>
      <c r="R266" s="183"/>
      <c r="S266" s="183"/>
      <c r="T266" s="183"/>
    </row>
    <row r="267" spans="1:20" ht="16" x14ac:dyDescent="0.2">
      <c r="A267" s="183"/>
      <c r="B267" s="183"/>
      <c r="C267" s="183"/>
      <c r="D267" s="183"/>
      <c r="E267" s="183"/>
      <c r="F267" s="183"/>
      <c r="G267" s="183"/>
      <c r="H267" s="183"/>
      <c r="I267" s="183"/>
      <c r="J267" s="183"/>
      <c r="K267" s="183"/>
      <c r="L267" s="183"/>
      <c r="M267" s="183"/>
      <c r="N267" s="183"/>
      <c r="O267" s="183"/>
      <c r="P267" s="183"/>
      <c r="Q267" s="183"/>
      <c r="R267" s="183"/>
      <c r="S267" s="183"/>
      <c r="T267" s="183"/>
    </row>
    <row r="268" spans="1:20" ht="16" x14ac:dyDescent="0.2">
      <c r="A268" s="183"/>
      <c r="B268" s="183"/>
      <c r="C268" s="183"/>
      <c r="D268" s="183"/>
      <c r="E268" s="183"/>
      <c r="F268" s="183"/>
      <c r="G268" s="183"/>
      <c r="H268" s="183"/>
      <c r="I268" s="183"/>
      <c r="J268" s="183"/>
      <c r="K268" s="183"/>
      <c r="L268" s="183"/>
      <c r="M268" s="183"/>
      <c r="N268" s="183"/>
      <c r="O268" s="183"/>
      <c r="P268" s="183"/>
      <c r="Q268" s="183"/>
      <c r="R268" s="183"/>
      <c r="S268" s="183"/>
      <c r="T268" s="183"/>
    </row>
    <row r="269" spans="1:20" ht="16" x14ac:dyDescent="0.2">
      <c r="A269" s="183"/>
      <c r="B269" s="183"/>
      <c r="C269" s="183"/>
      <c r="D269" s="183"/>
      <c r="E269" s="183"/>
      <c r="F269" s="183"/>
      <c r="G269" s="183"/>
      <c r="H269" s="183"/>
      <c r="I269" s="183"/>
      <c r="J269" s="183"/>
      <c r="K269" s="183"/>
      <c r="L269" s="183"/>
      <c r="M269" s="183"/>
      <c r="N269" s="183"/>
      <c r="O269" s="183"/>
      <c r="P269" s="183"/>
      <c r="Q269" s="183"/>
      <c r="R269" s="183"/>
      <c r="S269" s="183"/>
      <c r="T269" s="183"/>
    </row>
    <row r="270" spans="1:20" ht="16" x14ac:dyDescent="0.2">
      <c r="A270" s="183"/>
      <c r="B270" s="183"/>
      <c r="C270" s="183"/>
      <c r="D270" s="183"/>
      <c r="E270" s="183"/>
      <c r="F270" s="183"/>
      <c r="G270" s="183"/>
      <c r="H270" s="183"/>
      <c r="I270" s="183"/>
      <c r="J270" s="183"/>
      <c r="K270" s="183"/>
      <c r="L270" s="183"/>
      <c r="M270" s="183"/>
      <c r="N270" s="183"/>
      <c r="O270" s="183"/>
      <c r="P270" s="183"/>
      <c r="Q270" s="183"/>
      <c r="R270" s="183"/>
      <c r="S270" s="183"/>
      <c r="T270" s="183"/>
    </row>
    <row r="271" spans="1:20" ht="16" x14ac:dyDescent="0.2">
      <c r="A271" s="183"/>
      <c r="B271" s="183"/>
      <c r="C271" s="183"/>
      <c r="D271" s="183"/>
      <c r="E271" s="183"/>
      <c r="F271" s="183"/>
      <c r="G271" s="183"/>
      <c r="H271" s="183"/>
      <c r="I271" s="183"/>
      <c r="J271" s="183"/>
      <c r="K271" s="183"/>
      <c r="L271" s="183"/>
      <c r="M271" s="183"/>
      <c r="N271" s="183"/>
      <c r="O271" s="183"/>
      <c r="P271" s="183"/>
      <c r="Q271" s="183"/>
      <c r="R271" s="183"/>
      <c r="S271" s="183"/>
      <c r="T271" s="183"/>
    </row>
    <row r="272" spans="1:20" ht="16" x14ac:dyDescent="0.2">
      <c r="A272" s="183"/>
      <c r="B272" s="183"/>
      <c r="C272" s="183"/>
      <c r="D272" s="183"/>
      <c r="E272" s="183"/>
      <c r="F272" s="183"/>
      <c r="G272" s="183"/>
      <c r="H272" s="183"/>
      <c r="I272" s="183"/>
      <c r="J272" s="183"/>
      <c r="K272" s="183"/>
      <c r="L272" s="183"/>
      <c r="M272" s="183"/>
      <c r="N272" s="183"/>
      <c r="O272" s="183"/>
      <c r="P272" s="183"/>
      <c r="Q272" s="183"/>
      <c r="R272" s="183"/>
      <c r="S272" s="183"/>
      <c r="T272" s="183"/>
    </row>
    <row r="273" spans="1:20" ht="16" x14ac:dyDescent="0.2">
      <c r="A273" s="183"/>
      <c r="B273" s="183"/>
      <c r="C273" s="183"/>
      <c r="D273" s="183"/>
      <c r="E273" s="183"/>
      <c r="F273" s="183"/>
      <c r="G273" s="183"/>
      <c r="H273" s="183"/>
      <c r="I273" s="183"/>
      <c r="J273" s="183"/>
      <c r="K273" s="183"/>
      <c r="L273" s="183"/>
      <c r="M273" s="183"/>
      <c r="N273" s="183"/>
      <c r="O273" s="183"/>
      <c r="P273" s="183"/>
      <c r="Q273" s="183"/>
      <c r="R273" s="183"/>
      <c r="S273" s="183"/>
      <c r="T273" s="183"/>
    </row>
    <row r="274" spans="1:20" ht="16" x14ac:dyDescent="0.2">
      <c r="A274" s="183"/>
      <c r="B274" s="183"/>
      <c r="C274" s="183"/>
      <c r="D274" s="183"/>
      <c r="E274" s="183"/>
      <c r="F274" s="183"/>
      <c r="G274" s="183"/>
      <c r="H274" s="183"/>
      <c r="I274" s="183"/>
      <c r="J274" s="183"/>
      <c r="K274" s="183"/>
      <c r="L274" s="183"/>
      <c r="M274" s="183"/>
      <c r="N274" s="183"/>
      <c r="O274" s="183"/>
      <c r="P274" s="183"/>
      <c r="Q274" s="183"/>
      <c r="R274" s="183"/>
      <c r="S274" s="183"/>
      <c r="T274" s="183"/>
    </row>
    <row r="275" spans="1:20" ht="16" x14ac:dyDescent="0.2">
      <c r="A275" s="183"/>
      <c r="B275" s="183"/>
      <c r="C275" s="183"/>
      <c r="D275" s="183"/>
      <c r="E275" s="183"/>
      <c r="F275" s="183"/>
      <c r="G275" s="183"/>
      <c r="H275" s="183"/>
      <c r="I275" s="183"/>
      <c r="J275" s="183"/>
      <c r="K275" s="183"/>
      <c r="L275" s="183"/>
      <c r="M275" s="183"/>
      <c r="N275" s="183"/>
      <c r="O275" s="183"/>
      <c r="P275" s="183"/>
      <c r="Q275" s="183"/>
      <c r="R275" s="183"/>
      <c r="S275" s="183"/>
      <c r="T275" s="183"/>
    </row>
    <row r="276" spans="1:20" ht="16" x14ac:dyDescent="0.2">
      <c r="A276" s="183"/>
      <c r="B276" s="183"/>
      <c r="C276" s="183"/>
      <c r="D276" s="183"/>
      <c r="E276" s="183"/>
      <c r="F276" s="183"/>
      <c r="G276" s="183"/>
      <c r="H276" s="183"/>
      <c r="I276" s="183"/>
      <c r="J276" s="183"/>
      <c r="K276" s="183"/>
      <c r="L276" s="183"/>
      <c r="M276" s="183"/>
      <c r="N276" s="183"/>
      <c r="O276" s="183"/>
      <c r="P276" s="183"/>
      <c r="Q276" s="183"/>
      <c r="R276" s="183"/>
      <c r="S276" s="183"/>
      <c r="T276" s="183"/>
    </row>
    <row r="277" spans="1:20" ht="16" x14ac:dyDescent="0.2">
      <c r="A277" s="183"/>
      <c r="B277" s="183"/>
      <c r="C277" s="183"/>
      <c r="D277" s="183"/>
      <c r="E277" s="183"/>
      <c r="F277" s="183"/>
      <c r="G277" s="183"/>
      <c r="H277" s="183"/>
      <c r="I277" s="183"/>
      <c r="J277" s="183"/>
      <c r="K277" s="183"/>
      <c r="L277" s="183"/>
      <c r="M277" s="183"/>
      <c r="N277" s="183"/>
      <c r="O277" s="183"/>
      <c r="P277" s="183"/>
      <c r="Q277" s="183"/>
      <c r="R277" s="183"/>
      <c r="S277" s="183"/>
      <c r="T277" s="183"/>
    </row>
    <row r="278" spans="1:20" ht="16" x14ac:dyDescent="0.2">
      <c r="A278" s="183"/>
      <c r="B278" s="183"/>
      <c r="C278" s="183"/>
      <c r="D278" s="183"/>
      <c r="E278" s="183"/>
      <c r="F278" s="183"/>
      <c r="G278" s="183"/>
      <c r="H278" s="183"/>
      <c r="I278" s="183"/>
      <c r="J278" s="183"/>
      <c r="K278" s="183"/>
      <c r="L278" s="183"/>
      <c r="M278" s="183"/>
      <c r="N278" s="183"/>
      <c r="O278" s="183"/>
      <c r="P278" s="183"/>
      <c r="Q278" s="183"/>
      <c r="R278" s="183"/>
      <c r="S278" s="183"/>
      <c r="T278" s="183"/>
    </row>
    <row r="279" spans="1:20" ht="16" x14ac:dyDescent="0.2">
      <c r="A279" s="183"/>
      <c r="B279" s="183"/>
      <c r="C279" s="183"/>
      <c r="D279" s="183"/>
      <c r="E279" s="183"/>
      <c r="F279" s="183"/>
      <c r="G279" s="183"/>
      <c r="H279" s="183"/>
      <c r="I279" s="183"/>
      <c r="J279" s="183"/>
      <c r="K279" s="183"/>
      <c r="L279" s="183"/>
      <c r="M279" s="183"/>
      <c r="N279" s="183"/>
      <c r="O279" s="183"/>
      <c r="P279" s="183"/>
      <c r="Q279" s="183"/>
      <c r="R279" s="183"/>
      <c r="S279" s="183"/>
      <c r="T279" s="183"/>
    </row>
    <row r="280" spans="1:20" ht="16" x14ac:dyDescent="0.2">
      <c r="A280" s="183"/>
      <c r="B280" s="183"/>
      <c r="C280" s="183"/>
      <c r="D280" s="183"/>
      <c r="E280" s="183"/>
      <c r="F280" s="183"/>
      <c r="G280" s="183"/>
      <c r="H280" s="183"/>
      <c r="I280" s="183"/>
      <c r="J280" s="183"/>
      <c r="K280" s="183"/>
      <c r="L280" s="183"/>
      <c r="M280" s="183"/>
      <c r="N280" s="183"/>
      <c r="O280" s="183"/>
      <c r="P280" s="183"/>
      <c r="Q280" s="183"/>
      <c r="R280" s="183"/>
      <c r="S280" s="183"/>
      <c r="T280" s="183"/>
    </row>
    <row r="281" spans="1:20" ht="16" x14ac:dyDescent="0.2">
      <c r="A281" s="183"/>
      <c r="B281" s="183"/>
      <c r="C281" s="183"/>
      <c r="D281" s="183"/>
      <c r="E281" s="183"/>
      <c r="F281" s="183"/>
      <c r="G281" s="183"/>
      <c r="H281" s="183"/>
      <c r="I281" s="183"/>
      <c r="J281" s="183"/>
      <c r="K281" s="183"/>
      <c r="L281" s="183"/>
      <c r="M281" s="183"/>
      <c r="N281" s="183"/>
      <c r="O281" s="183"/>
      <c r="P281" s="183"/>
      <c r="Q281" s="183"/>
      <c r="R281" s="183"/>
      <c r="S281" s="183"/>
      <c r="T281" s="183"/>
    </row>
    <row r="282" spans="1:20" ht="16" x14ac:dyDescent="0.2">
      <c r="A282" s="183"/>
      <c r="B282" s="183"/>
      <c r="C282" s="183"/>
      <c r="D282" s="183"/>
      <c r="E282" s="183"/>
      <c r="F282" s="183"/>
      <c r="G282" s="183"/>
      <c r="H282" s="183"/>
      <c r="I282" s="183"/>
      <c r="J282" s="183"/>
      <c r="K282" s="183"/>
      <c r="L282" s="183"/>
      <c r="M282" s="183"/>
      <c r="N282" s="183"/>
      <c r="O282" s="183"/>
      <c r="P282" s="183"/>
      <c r="Q282" s="183"/>
      <c r="R282" s="183"/>
      <c r="S282" s="183"/>
      <c r="T282" s="183"/>
    </row>
    <row r="283" spans="1:20" ht="16" x14ac:dyDescent="0.2">
      <c r="A283" s="183"/>
      <c r="B283" s="183"/>
      <c r="C283" s="183"/>
      <c r="D283" s="183"/>
      <c r="E283" s="183"/>
      <c r="F283" s="183"/>
      <c r="G283" s="183"/>
      <c r="H283" s="183"/>
      <c r="I283" s="183"/>
      <c r="J283" s="183"/>
      <c r="K283" s="183"/>
      <c r="L283" s="183"/>
      <c r="M283" s="183"/>
      <c r="N283" s="183"/>
      <c r="O283" s="183"/>
      <c r="P283" s="183"/>
      <c r="Q283" s="183"/>
      <c r="R283" s="183"/>
      <c r="S283" s="183"/>
      <c r="T283" s="183"/>
    </row>
    <row r="284" spans="1:20" ht="16" x14ac:dyDescent="0.2">
      <c r="A284" s="183"/>
      <c r="B284" s="183"/>
      <c r="C284" s="183"/>
      <c r="D284" s="183"/>
      <c r="E284" s="183"/>
      <c r="F284" s="183"/>
      <c r="G284" s="183"/>
      <c r="H284" s="183"/>
      <c r="I284" s="183"/>
      <c r="J284" s="183"/>
      <c r="K284" s="183"/>
      <c r="L284" s="183"/>
      <c r="M284" s="183"/>
      <c r="N284" s="183"/>
      <c r="O284" s="183"/>
      <c r="P284" s="183"/>
      <c r="Q284" s="183"/>
      <c r="R284" s="183"/>
      <c r="S284" s="183"/>
      <c r="T284" s="183"/>
    </row>
    <row r="285" spans="1:20" ht="16" x14ac:dyDescent="0.2">
      <c r="A285" s="183"/>
      <c r="B285" s="183"/>
      <c r="C285" s="183"/>
      <c r="D285" s="183"/>
      <c r="E285" s="183"/>
      <c r="F285" s="183"/>
      <c r="G285" s="183"/>
      <c r="H285" s="183"/>
      <c r="I285" s="183"/>
      <c r="J285" s="183"/>
      <c r="K285" s="183"/>
      <c r="L285" s="183"/>
      <c r="M285" s="183"/>
      <c r="N285" s="183"/>
      <c r="O285" s="183"/>
      <c r="P285" s="183"/>
      <c r="Q285" s="183"/>
      <c r="R285" s="183"/>
      <c r="S285" s="183"/>
      <c r="T285" s="183"/>
    </row>
    <row r="286" spans="1:20" ht="16" x14ac:dyDescent="0.2">
      <c r="A286" s="183"/>
      <c r="B286" s="183"/>
      <c r="C286" s="183"/>
      <c r="D286" s="183"/>
      <c r="E286" s="183"/>
      <c r="F286" s="183"/>
      <c r="G286" s="183"/>
      <c r="H286" s="183"/>
      <c r="I286" s="183"/>
      <c r="J286" s="183"/>
      <c r="K286" s="183"/>
      <c r="L286" s="183"/>
      <c r="M286" s="183"/>
      <c r="N286" s="183"/>
      <c r="O286" s="183"/>
      <c r="P286" s="183"/>
      <c r="Q286" s="183"/>
      <c r="R286" s="183"/>
      <c r="S286" s="183"/>
      <c r="T286" s="183"/>
    </row>
    <row r="287" spans="1:20" ht="16" x14ac:dyDescent="0.2">
      <c r="A287" s="183"/>
      <c r="B287" s="183"/>
      <c r="C287" s="183"/>
      <c r="D287" s="183"/>
      <c r="E287" s="183"/>
      <c r="F287" s="183"/>
      <c r="G287" s="183"/>
      <c r="H287" s="183"/>
      <c r="I287" s="183"/>
      <c r="J287" s="183"/>
      <c r="K287" s="183"/>
      <c r="L287" s="183"/>
      <c r="M287" s="183"/>
      <c r="N287" s="183"/>
      <c r="O287" s="183"/>
      <c r="P287" s="183"/>
      <c r="Q287" s="183"/>
      <c r="R287" s="183"/>
      <c r="S287" s="183"/>
      <c r="T287" s="183"/>
    </row>
    <row r="288" spans="1:20" ht="16" x14ac:dyDescent="0.2">
      <c r="A288" s="183"/>
      <c r="B288" s="183"/>
      <c r="C288" s="183"/>
      <c r="D288" s="183"/>
      <c r="E288" s="183"/>
      <c r="F288" s="183"/>
      <c r="G288" s="183"/>
      <c r="H288" s="183"/>
      <c r="I288" s="183"/>
      <c r="J288" s="183"/>
      <c r="K288" s="183"/>
      <c r="L288" s="183"/>
      <c r="M288" s="183"/>
      <c r="N288" s="183"/>
      <c r="O288" s="183"/>
      <c r="P288" s="183"/>
      <c r="Q288" s="183"/>
      <c r="R288" s="183"/>
      <c r="S288" s="183"/>
      <c r="T288" s="183"/>
    </row>
    <row r="289" spans="1:20" ht="16" x14ac:dyDescent="0.2">
      <c r="A289" s="183"/>
      <c r="B289" s="183"/>
      <c r="C289" s="183"/>
      <c r="D289" s="183"/>
      <c r="E289" s="183"/>
      <c r="F289" s="183"/>
      <c r="G289" s="183"/>
      <c r="H289" s="183"/>
      <c r="I289" s="183"/>
      <c r="J289" s="183"/>
      <c r="K289" s="183"/>
      <c r="L289" s="183"/>
      <c r="M289" s="183"/>
      <c r="N289" s="183"/>
      <c r="O289" s="183"/>
      <c r="P289" s="183"/>
      <c r="Q289" s="183"/>
      <c r="R289" s="183"/>
      <c r="S289" s="183"/>
      <c r="T289" s="183"/>
    </row>
    <row r="290" spans="1:20" ht="16" x14ac:dyDescent="0.2">
      <c r="A290" s="183"/>
      <c r="B290" s="183"/>
      <c r="C290" s="183"/>
      <c r="D290" s="183"/>
      <c r="E290" s="183"/>
      <c r="F290" s="183"/>
      <c r="G290" s="183"/>
      <c r="H290" s="183"/>
      <c r="I290" s="183"/>
      <c r="J290" s="183"/>
      <c r="K290" s="183"/>
      <c r="L290" s="183"/>
      <c r="M290" s="183"/>
      <c r="N290" s="183"/>
      <c r="O290" s="183"/>
      <c r="P290" s="183"/>
      <c r="Q290" s="183"/>
      <c r="R290" s="183"/>
      <c r="S290" s="183"/>
      <c r="T290" s="183"/>
    </row>
    <row r="291" spans="1:20" ht="16" x14ac:dyDescent="0.2">
      <c r="A291" s="183"/>
      <c r="B291" s="183"/>
      <c r="C291" s="183"/>
      <c r="D291" s="183"/>
      <c r="E291" s="183"/>
      <c r="F291" s="183"/>
      <c r="G291" s="183"/>
      <c r="H291" s="183"/>
      <c r="I291" s="183"/>
      <c r="J291" s="183"/>
      <c r="K291" s="183"/>
      <c r="L291" s="183"/>
      <c r="M291" s="183"/>
      <c r="N291" s="183"/>
      <c r="O291" s="183"/>
      <c r="P291" s="183"/>
      <c r="Q291" s="183"/>
      <c r="R291" s="183"/>
      <c r="S291" s="183"/>
      <c r="T291" s="183"/>
    </row>
    <row r="292" spans="1:20" ht="16" x14ac:dyDescent="0.2">
      <c r="A292" s="183"/>
      <c r="B292" s="183"/>
      <c r="C292" s="183"/>
      <c r="D292" s="183"/>
      <c r="E292" s="183"/>
      <c r="F292" s="183"/>
      <c r="G292" s="183"/>
      <c r="H292" s="183"/>
      <c r="I292" s="183"/>
      <c r="J292" s="183"/>
      <c r="K292" s="183"/>
      <c r="L292" s="183"/>
      <c r="M292" s="183"/>
      <c r="N292" s="183"/>
      <c r="O292" s="183"/>
      <c r="P292" s="183"/>
      <c r="Q292" s="183"/>
      <c r="R292" s="183"/>
      <c r="S292" s="183"/>
      <c r="T292" s="183"/>
    </row>
    <row r="293" spans="1:20" ht="16" x14ac:dyDescent="0.2">
      <c r="A293" s="183"/>
      <c r="B293" s="183"/>
      <c r="C293" s="183"/>
      <c r="D293" s="183"/>
      <c r="E293" s="183"/>
      <c r="F293" s="183"/>
      <c r="G293" s="183"/>
      <c r="H293" s="183"/>
      <c r="I293" s="183"/>
      <c r="J293" s="183"/>
      <c r="K293" s="183"/>
      <c r="L293" s="183"/>
      <c r="M293" s="183"/>
      <c r="N293" s="183"/>
      <c r="O293" s="183"/>
      <c r="P293" s="183"/>
      <c r="Q293" s="183"/>
      <c r="R293" s="183"/>
      <c r="S293" s="183"/>
      <c r="T293" s="183"/>
    </row>
    <row r="294" spans="1:20" ht="16" x14ac:dyDescent="0.2">
      <c r="A294" s="183"/>
      <c r="B294" s="183"/>
      <c r="C294" s="183"/>
      <c r="D294" s="183"/>
      <c r="E294" s="183"/>
      <c r="F294" s="183"/>
      <c r="G294" s="183"/>
      <c r="H294" s="183"/>
      <c r="I294" s="183"/>
      <c r="J294" s="183"/>
      <c r="K294" s="183"/>
      <c r="L294" s="183"/>
      <c r="M294" s="183"/>
      <c r="N294" s="183"/>
      <c r="O294" s="183"/>
      <c r="P294" s="183"/>
      <c r="Q294" s="183"/>
      <c r="R294" s="183"/>
      <c r="S294" s="183"/>
      <c r="T294" s="183"/>
    </row>
    <row r="295" spans="1:20" ht="16" x14ac:dyDescent="0.2">
      <c r="A295" s="183"/>
      <c r="B295" s="183"/>
      <c r="C295" s="183"/>
      <c r="D295" s="183"/>
      <c r="E295" s="183"/>
      <c r="F295" s="183"/>
      <c r="G295" s="183"/>
      <c r="H295" s="183"/>
      <c r="I295" s="183"/>
      <c r="J295" s="183"/>
      <c r="K295" s="183"/>
      <c r="L295" s="183"/>
      <c r="M295" s="183"/>
      <c r="N295" s="183"/>
      <c r="O295" s="183"/>
      <c r="P295" s="183"/>
      <c r="Q295" s="183"/>
      <c r="R295" s="183"/>
      <c r="S295" s="183"/>
      <c r="T295" s="183"/>
    </row>
    <row r="296" spans="1:20" ht="16" x14ac:dyDescent="0.2">
      <c r="A296" s="183"/>
      <c r="B296" s="183"/>
      <c r="C296" s="183"/>
      <c r="D296" s="183"/>
      <c r="E296" s="183"/>
      <c r="F296" s="183"/>
      <c r="G296" s="183"/>
      <c r="H296" s="183"/>
      <c r="I296" s="183"/>
      <c r="J296" s="183"/>
      <c r="K296" s="183"/>
      <c r="L296" s="183"/>
      <c r="M296" s="183"/>
      <c r="N296" s="183"/>
      <c r="O296" s="183"/>
      <c r="P296" s="183"/>
      <c r="Q296" s="183"/>
      <c r="R296" s="183"/>
      <c r="S296" s="183"/>
      <c r="T296" s="183"/>
    </row>
    <row r="297" spans="1:20" ht="16" x14ac:dyDescent="0.2">
      <c r="A297" s="183"/>
      <c r="B297" s="183"/>
      <c r="C297" s="183"/>
      <c r="D297" s="183"/>
      <c r="E297" s="183"/>
      <c r="F297" s="183"/>
      <c r="G297" s="183"/>
      <c r="H297" s="183"/>
      <c r="I297" s="183"/>
      <c r="J297" s="183"/>
      <c r="K297" s="183"/>
      <c r="L297" s="183"/>
      <c r="M297" s="183"/>
      <c r="N297" s="183"/>
      <c r="O297" s="183"/>
      <c r="P297" s="183"/>
      <c r="Q297" s="183"/>
      <c r="R297" s="183"/>
      <c r="S297" s="183"/>
      <c r="T297" s="183"/>
    </row>
    <row r="298" spans="1:20" ht="16" x14ac:dyDescent="0.2">
      <c r="A298" s="183"/>
      <c r="B298" s="183"/>
      <c r="C298" s="183"/>
      <c r="D298" s="183"/>
      <c r="E298" s="183"/>
      <c r="F298" s="183"/>
      <c r="G298" s="183"/>
      <c r="H298" s="183"/>
      <c r="I298" s="183"/>
      <c r="J298" s="183"/>
      <c r="K298" s="183"/>
      <c r="L298" s="183"/>
      <c r="M298" s="183"/>
      <c r="N298" s="183"/>
      <c r="O298" s="183"/>
      <c r="P298" s="183"/>
      <c r="Q298" s="183"/>
      <c r="R298" s="183"/>
      <c r="S298" s="183"/>
      <c r="T298" s="183"/>
    </row>
    <row r="299" spans="1:20" ht="16" x14ac:dyDescent="0.2">
      <c r="A299" s="183"/>
      <c r="B299" s="183"/>
      <c r="C299" s="183"/>
      <c r="D299" s="183"/>
      <c r="E299" s="183"/>
      <c r="F299" s="183"/>
      <c r="G299" s="183"/>
      <c r="H299" s="183"/>
      <c r="I299" s="183"/>
      <c r="J299" s="183"/>
      <c r="K299" s="183"/>
      <c r="L299" s="183"/>
      <c r="M299" s="183"/>
      <c r="N299" s="183"/>
      <c r="O299" s="183"/>
      <c r="P299" s="183"/>
      <c r="Q299" s="183"/>
      <c r="R299" s="183"/>
      <c r="S299" s="183"/>
      <c r="T299" s="183"/>
    </row>
    <row r="300" spans="1:20" ht="16" x14ac:dyDescent="0.2">
      <c r="A300" s="183"/>
      <c r="B300" s="183"/>
      <c r="C300" s="183"/>
      <c r="D300" s="183"/>
      <c r="E300" s="183"/>
      <c r="F300" s="183"/>
      <c r="G300" s="183"/>
      <c r="H300" s="183"/>
      <c r="I300" s="183"/>
      <c r="J300" s="183"/>
      <c r="K300" s="183"/>
      <c r="L300" s="183"/>
      <c r="M300" s="183"/>
      <c r="N300" s="183"/>
      <c r="O300" s="183"/>
      <c r="P300" s="183"/>
      <c r="Q300" s="183"/>
      <c r="R300" s="183"/>
      <c r="S300" s="183"/>
      <c r="T300" s="183"/>
    </row>
    <row r="301" spans="1:20" ht="16" x14ac:dyDescent="0.2">
      <c r="A301" s="183"/>
      <c r="B301" s="183"/>
      <c r="C301" s="183"/>
      <c r="D301" s="183"/>
      <c r="E301" s="183"/>
      <c r="F301" s="183"/>
      <c r="G301" s="183"/>
      <c r="H301" s="183"/>
      <c r="I301" s="183"/>
      <c r="J301" s="183"/>
      <c r="K301" s="183"/>
      <c r="L301" s="183"/>
      <c r="M301" s="183"/>
      <c r="N301" s="183"/>
      <c r="O301" s="183"/>
      <c r="P301" s="183"/>
      <c r="Q301" s="183"/>
      <c r="R301" s="183"/>
      <c r="S301" s="183"/>
      <c r="T301" s="183"/>
    </row>
    <row r="302" spans="1:20" ht="16" x14ac:dyDescent="0.2">
      <c r="A302" s="183"/>
      <c r="B302" s="183"/>
      <c r="C302" s="183"/>
      <c r="D302" s="183"/>
      <c r="E302" s="183"/>
      <c r="F302" s="183"/>
      <c r="G302" s="183"/>
      <c r="H302" s="183"/>
      <c r="I302" s="183"/>
      <c r="J302" s="183"/>
      <c r="K302" s="183"/>
      <c r="L302" s="183"/>
      <c r="M302" s="183"/>
      <c r="N302" s="183"/>
      <c r="O302" s="183"/>
      <c r="P302" s="183"/>
      <c r="Q302" s="183"/>
      <c r="R302" s="183"/>
      <c r="S302" s="183"/>
      <c r="T302" s="183"/>
    </row>
    <row r="303" spans="1:20" ht="16" x14ac:dyDescent="0.2">
      <c r="A303" s="183"/>
      <c r="B303" s="183"/>
      <c r="C303" s="183"/>
      <c r="D303" s="183"/>
      <c r="E303" s="183"/>
      <c r="F303" s="183"/>
      <c r="G303" s="183"/>
      <c r="H303" s="183"/>
      <c r="I303" s="183"/>
      <c r="J303" s="183"/>
      <c r="K303" s="183"/>
      <c r="L303" s="183"/>
      <c r="M303" s="183"/>
      <c r="N303" s="183"/>
      <c r="O303" s="183"/>
      <c r="P303" s="183"/>
      <c r="Q303" s="183"/>
      <c r="R303" s="183"/>
      <c r="S303" s="183"/>
      <c r="T303" s="183"/>
    </row>
    <row r="304" spans="1:20" ht="16" x14ac:dyDescent="0.2">
      <c r="A304" s="183"/>
      <c r="B304" s="183"/>
      <c r="C304" s="183"/>
      <c r="D304" s="183"/>
      <c r="E304" s="183"/>
      <c r="F304" s="183"/>
      <c r="G304" s="183"/>
      <c r="H304" s="183"/>
      <c r="I304" s="183"/>
      <c r="J304" s="183"/>
      <c r="K304" s="183"/>
      <c r="L304" s="183"/>
      <c r="M304" s="183"/>
      <c r="N304" s="183"/>
      <c r="O304" s="183"/>
      <c r="P304" s="183"/>
      <c r="Q304" s="183"/>
      <c r="R304" s="183"/>
      <c r="S304" s="183"/>
      <c r="T304" s="183"/>
    </row>
    <row r="305" spans="1:20" ht="16" x14ac:dyDescent="0.2">
      <c r="A305" s="183"/>
      <c r="B305" s="183"/>
      <c r="C305" s="183"/>
      <c r="D305" s="183"/>
      <c r="E305" s="183"/>
      <c r="F305" s="183"/>
      <c r="G305" s="183"/>
      <c r="H305" s="183"/>
      <c r="I305" s="183"/>
      <c r="J305" s="183"/>
      <c r="K305" s="183"/>
      <c r="L305" s="183"/>
      <c r="M305" s="183"/>
      <c r="N305" s="183"/>
      <c r="O305" s="183"/>
      <c r="P305" s="183"/>
      <c r="Q305" s="183"/>
      <c r="R305" s="183"/>
      <c r="S305" s="183"/>
      <c r="T305" s="183"/>
    </row>
    <row r="306" spans="1:20" ht="16" x14ac:dyDescent="0.2">
      <c r="A306" s="183"/>
      <c r="B306" s="183"/>
      <c r="C306" s="183"/>
      <c r="D306" s="183"/>
      <c r="E306" s="183"/>
      <c r="F306" s="183"/>
      <c r="G306" s="183"/>
      <c r="H306" s="183"/>
      <c r="I306" s="183"/>
      <c r="J306" s="183"/>
      <c r="K306" s="183"/>
      <c r="L306" s="183"/>
      <c r="M306" s="183"/>
      <c r="N306" s="183"/>
      <c r="O306" s="183"/>
      <c r="P306" s="183"/>
      <c r="Q306" s="183"/>
      <c r="R306" s="183"/>
      <c r="S306" s="183"/>
      <c r="T306" s="183"/>
    </row>
    <row r="307" spans="1:20" ht="16" x14ac:dyDescent="0.2">
      <c r="A307" s="183"/>
      <c r="B307" s="183"/>
      <c r="C307" s="183"/>
      <c r="D307" s="183"/>
      <c r="E307" s="183"/>
      <c r="F307" s="183"/>
      <c r="G307" s="183"/>
      <c r="H307" s="183"/>
      <c r="I307" s="183"/>
      <c r="J307" s="183"/>
      <c r="K307" s="183"/>
      <c r="L307" s="183"/>
      <c r="M307" s="183"/>
      <c r="N307" s="183"/>
      <c r="O307" s="183"/>
      <c r="P307" s="183"/>
      <c r="Q307" s="183"/>
      <c r="R307" s="183"/>
      <c r="S307" s="183"/>
      <c r="T307" s="183"/>
    </row>
    <row r="308" spans="1:20" ht="16" x14ac:dyDescent="0.2">
      <c r="A308" s="183"/>
      <c r="B308" s="183"/>
      <c r="C308" s="183"/>
      <c r="D308" s="183"/>
      <c r="E308" s="183"/>
      <c r="F308" s="183"/>
      <c r="G308" s="183"/>
      <c r="H308" s="183"/>
      <c r="I308" s="183"/>
      <c r="J308" s="183"/>
      <c r="K308" s="183"/>
      <c r="L308" s="183"/>
      <c r="M308" s="183"/>
      <c r="N308" s="183"/>
      <c r="O308" s="183"/>
      <c r="P308" s="183"/>
      <c r="Q308" s="183"/>
      <c r="R308" s="183"/>
      <c r="S308" s="183"/>
      <c r="T308" s="183"/>
    </row>
    <row r="309" spans="1:20" ht="16" x14ac:dyDescent="0.2">
      <c r="A309" s="183"/>
      <c r="B309" s="183"/>
      <c r="C309" s="183"/>
      <c r="D309" s="183"/>
      <c r="E309" s="183"/>
      <c r="F309" s="183"/>
      <c r="G309" s="183"/>
      <c r="H309" s="183"/>
      <c r="I309" s="183"/>
      <c r="J309" s="183"/>
      <c r="K309" s="183"/>
      <c r="L309" s="183"/>
      <c r="M309" s="183"/>
      <c r="N309" s="183"/>
      <c r="O309" s="183"/>
      <c r="P309" s="183"/>
      <c r="Q309" s="183"/>
      <c r="R309" s="183"/>
      <c r="S309" s="183"/>
      <c r="T309" s="183"/>
    </row>
    <row r="310" spans="1:20" ht="16" x14ac:dyDescent="0.2">
      <c r="A310" s="183"/>
      <c r="B310" s="183"/>
      <c r="C310" s="183"/>
      <c r="D310" s="183"/>
      <c r="E310" s="183"/>
      <c r="F310" s="183"/>
      <c r="G310" s="183"/>
      <c r="H310" s="183"/>
      <c r="I310" s="183"/>
      <c r="J310" s="183"/>
      <c r="K310" s="183"/>
      <c r="L310" s="183"/>
      <c r="M310" s="183"/>
      <c r="N310" s="183"/>
      <c r="O310" s="183"/>
      <c r="P310" s="183"/>
      <c r="Q310" s="183"/>
      <c r="R310" s="183"/>
      <c r="S310" s="183"/>
      <c r="T310" s="183"/>
    </row>
    <row r="311" spans="1:20" ht="16" x14ac:dyDescent="0.2">
      <c r="A311" s="183"/>
      <c r="B311" s="183"/>
      <c r="C311" s="183"/>
      <c r="D311" s="183"/>
      <c r="E311" s="183"/>
      <c r="F311" s="183"/>
      <c r="G311" s="183"/>
      <c r="H311" s="183"/>
      <c r="I311" s="183"/>
      <c r="J311" s="183"/>
      <c r="K311" s="183"/>
      <c r="L311" s="183"/>
      <c r="M311" s="183"/>
      <c r="N311" s="183"/>
      <c r="O311" s="183"/>
      <c r="P311" s="183"/>
      <c r="Q311" s="183"/>
      <c r="R311" s="183"/>
      <c r="S311" s="183"/>
      <c r="T311" s="183"/>
    </row>
    <row r="312" spans="1:20" ht="16" x14ac:dyDescent="0.2">
      <c r="A312" s="183"/>
      <c r="B312" s="183"/>
      <c r="C312" s="183"/>
      <c r="D312" s="183"/>
      <c r="E312" s="183"/>
      <c r="F312" s="183"/>
      <c r="G312" s="183"/>
      <c r="H312" s="183"/>
      <c r="I312" s="183"/>
      <c r="J312" s="183"/>
      <c r="K312" s="183"/>
      <c r="L312" s="183"/>
      <c r="M312" s="183"/>
      <c r="N312" s="183"/>
      <c r="O312" s="183"/>
      <c r="P312" s="183"/>
      <c r="Q312" s="183"/>
      <c r="R312" s="183"/>
      <c r="S312" s="183"/>
      <c r="T312" s="183"/>
    </row>
    <row r="313" spans="1:20" ht="16" x14ac:dyDescent="0.2">
      <c r="A313" s="183"/>
      <c r="B313" s="183"/>
      <c r="C313" s="183"/>
      <c r="D313" s="183"/>
      <c r="E313" s="183"/>
      <c r="F313" s="183"/>
      <c r="G313" s="183"/>
      <c r="H313" s="183"/>
      <c r="I313" s="183"/>
      <c r="J313" s="183"/>
      <c r="K313" s="183"/>
      <c r="L313" s="183"/>
      <c r="M313" s="183"/>
      <c r="N313" s="183"/>
      <c r="O313" s="183"/>
      <c r="P313" s="183"/>
      <c r="Q313" s="183"/>
      <c r="R313" s="183"/>
      <c r="S313" s="183"/>
      <c r="T313" s="183"/>
    </row>
    <row r="314" spans="1:20" ht="16" x14ac:dyDescent="0.2">
      <c r="A314" s="183"/>
      <c r="B314" s="183"/>
      <c r="C314" s="183"/>
      <c r="D314" s="183"/>
      <c r="E314" s="183"/>
      <c r="F314" s="183"/>
      <c r="G314" s="183"/>
      <c r="H314" s="183"/>
      <c r="I314" s="183"/>
      <c r="J314" s="183"/>
      <c r="K314" s="183"/>
      <c r="L314" s="183"/>
      <c r="M314" s="183"/>
      <c r="N314" s="183"/>
      <c r="O314" s="183"/>
      <c r="P314" s="183"/>
      <c r="Q314" s="183"/>
      <c r="R314" s="183"/>
      <c r="S314" s="183"/>
      <c r="T314" s="183"/>
    </row>
    <row r="315" spans="1:20" ht="16" x14ac:dyDescent="0.2">
      <c r="A315" s="183"/>
      <c r="B315" s="183"/>
      <c r="C315" s="183"/>
      <c r="D315" s="183"/>
      <c r="E315" s="183"/>
      <c r="F315" s="183"/>
      <c r="G315" s="183"/>
      <c r="H315" s="183"/>
      <c r="I315" s="183"/>
      <c r="J315" s="183"/>
      <c r="K315" s="183"/>
      <c r="L315" s="183"/>
      <c r="M315" s="183"/>
      <c r="N315" s="183"/>
      <c r="O315" s="183"/>
      <c r="P315" s="183"/>
      <c r="Q315" s="183"/>
      <c r="R315" s="183"/>
      <c r="S315" s="183"/>
      <c r="T315" s="183"/>
    </row>
    <row r="316" spans="1:20" ht="16" x14ac:dyDescent="0.2">
      <c r="A316" s="183"/>
      <c r="B316" s="183"/>
      <c r="C316" s="183"/>
      <c r="D316" s="183"/>
      <c r="E316" s="183"/>
      <c r="F316" s="183"/>
      <c r="G316" s="183"/>
      <c r="H316" s="183"/>
      <c r="I316" s="183"/>
      <c r="J316" s="183"/>
      <c r="K316" s="183"/>
      <c r="L316" s="183"/>
      <c r="M316" s="183"/>
      <c r="N316" s="183"/>
      <c r="O316" s="183"/>
      <c r="P316" s="183"/>
      <c r="Q316" s="183"/>
      <c r="R316" s="183"/>
      <c r="S316" s="183"/>
      <c r="T316" s="183"/>
    </row>
    <row r="317" spans="1:20" ht="16" x14ac:dyDescent="0.2">
      <c r="A317" s="183"/>
      <c r="B317" s="183"/>
      <c r="C317" s="183"/>
      <c r="D317" s="183"/>
      <c r="E317" s="183"/>
      <c r="F317" s="183"/>
      <c r="G317" s="183"/>
      <c r="H317" s="183"/>
      <c r="I317" s="183"/>
      <c r="J317" s="183"/>
      <c r="K317" s="183"/>
      <c r="L317" s="183"/>
      <c r="M317" s="183"/>
      <c r="N317" s="183"/>
      <c r="O317" s="183"/>
      <c r="P317" s="183"/>
      <c r="Q317" s="183"/>
      <c r="R317" s="183"/>
      <c r="S317" s="183"/>
      <c r="T317" s="183"/>
    </row>
    <row r="318" spans="1:20" ht="16" x14ac:dyDescent="0.2">
      <c r="A318" s="183"/>
      <c r="B318" s="183"/>
      <c r="C318" s="183"/>
      <c r="D318" s="183"/>
      <c r="E318" s="183"/>
      <c r="F318" s="183"/>
      <c r="G318" s="183"/>
      <c r="H318" s="183"/>
      <c r="I318" s="183"/>
      <c r="J318" s="183"/>
      <c r="K318" s="183"/>
      <c r="L318" s="183"/>
      <c r="M318" s="183"/>
      <c r="N318" s="183"/>
      <c r="O318" s="183"/>
      <c r="P318" s="183"/>
      <c r="Q318" s="183"/>
      <c r="R318" s="183"/>
      <c r="S318" s="183"/>
      <c r="T318" s="183"/>
    </row>
    <row r="319" spans="1:20" ht="16" x14ac:dyDescent="0.2">
      <c r="A319" s="183"/>
      <c r="B319" s="183"/>
      <c r="C319" s="183"/>
      <c r="D319" s="183"/>
      <c r="E319" s="183"/>
      <c r="F319" s="183"/>
      <c r="G319" s="183"/>
      <c r="H319" s="183"/>
      <c r="I319" s="183"/>
      <c r="J319" s="183"/>
      <c r="K319" s="183"/>
      <c r="L319" s="183"/>
      <c r="M319" s="183"/>
      <c r="N319" s="183"/>
      <c r="O319" s="183"/>
      <c r="P319" s="183"/>
      <c r="Q319" s="183"/>
      <c r="R319" s="183"/>
      <c r="S319" s="183"/>
      <c r="T319" s="183"/>
    </row>
    <row r="320" spans="1:20" ht="16" x14ac:dyDescent="0.2">
      <c r="A320" s="183"/>
      <c r="B320" s="183"/>
      <c r="C320" s="183"/>
      <c r="D320" s="183"/>
      <c r="E320" s="183"/>
      <c r="F320" s="183"/>
      <c r="G320" s="183"/>
      <c r="H320" s="183"/>
      <c r="I320" s="183"/>
      <c r="J320" s="183"/>
      <c r="K320" s="183"/>
      <c r="L320" s="183"/>
      <c r="M320" s="183"/>
      <c r="N320" s="183"/>
      <c r="O320" s="183"/>
      <c r="P320" s="183"/>
      <c r="Q320" s="183"/>
      <c r="R320" s="183"/>
      <c r="S320" s="183"/>
      <c r="T320" s="183"/>
    </row>
    <row r="321" spans="1:20" ht="16" x14ac:dyDescent="0.2">
      <c r="A321" s="183"/>
      <c r="B321" s="183"/>
      <c r="C321" s="183"/>
      <c r="D321" s="183"/>
      <c r="E321" s="183"/>
      <c r="F321" s="183"/>
      <c r="G321" s="183"/>
      <c r="H321" s="183"/>
      <c r="I321" s="183"/>
      <c r="J321" s="183"/>
      <c r="K321" s="183"/>
      <c r="L321" s="183"/>
      <c r="M321" s="183"/>
      <c r="N321" s="183"/>
      <c r="O321" s="183"/>
      <c r="P321" s="183"/>
      <c r="Q321" s="183"/>
      <c r="R321" s="183"/>
      <c r="S321" s="183"/>
      <c r="T321" s="183"/>
    </row>
    <row r="322" spans="1:20" ht="16" x14ac:dyDescent="0.2">
      <c r="A322" s="183"/>
      <c r="B322" s="183"/>
      <c r="C322" s="183"/>
      <c r="D322" s="183"/>
      <c r="E322" s="183"/>
      <c r="F322" s="183"/>
      <c r="G322" s="183"/>
      <c r="H322" s="183"/>
      <c r="I322" s="183"/>
      <c r="J322" s="183"/>
      <c r="K322" s="183"/>
      <c r="L322" s="183"/>
      <c r="M322" s="183"/>
      <c r="N322" s="183"/>
      <c r="O322" s="183"/>
      <c r="P322" s="183"/>
      <c r="Q322" s="183"/>
      <c r="R322" s="183"/>
      <c r="S322" s="183"/>
      <c r="T322" s="183"/>
    </row>
    <row r="323" spans="1:20" ht="16" x14ac:dyDescent="0.2">
      <c r="A323" s="183"/>
      <c r="B323" s="183"/>
      <c r="C323" s="183"/>
      <c r="D323" s="183"/>
      <c r="E323" s="183"/>
      <c r="F323" s="183"/>
      <c r="G323" s="183"/>
      <c r="H323" s="183"/>
      <c r="I323" s="183"/>
      <c r="J323" s="183"/>
      <c r="K323" s="183"/>
      <c r="L323" s="183"/>
      <c r="M323" s="183"/>
      <c r="N323" s="183"/>
      <c r="O323" s="183"/>
      <c r="P323" s="183"/>
      <c r="Q323" s="183"/>
      <c r="R323" s="183"/>
      <c r="S323" s="183"/>
      <c r="T323" s="183"/>
    </row>
    <row r="324" spans="1:20" ht="16" x14ac:dyDescent="0.2">
      <c r="A324" s="183"/>
      <c r="B324" s="183"/>
      <c r="C324" s="183"/>
      <c r="D324" s="183"/>
      <c r="E324" s="183"/>
      <c r="F324" s="183"/>
      <c r="G324" s="183"/>
      <c r="H324" s="183"/>
      <c r="I324" s="183"/>
      <c r="J324" s="183"/>
      <c r="K324" s="183"/>
      <c r="L324" s="183"/>
      <c r="M324" s="183"/>
      <c r="N324" s="183"/>
      <c r="O324" s="183"/>
      <c r="P324" s="183"/>
      <c r="Q324" s="183"/>
      <c r="R324" s="183"/>
      <c r="S324" s="183"/>
      <c r="T324" s="183"/>
    </row>
    <row r="325" spans="1:20" ht="16" x14ac:dyDescent="0.2">
      <c r="A325" s="183"/>
      <c r="B325" s="183"/>
      <c r="C325" s="183"/>
      <c r="D325" s="183"/>
      <c r="E325" s="183"/>
      <c r="F325" s="183"/>
      <c r="G325" s="183"/>
      <c r="H325" s="183"/>
      <c r="I325" s="183"/>
      <c r="J325" s="183"/>
      <c r="K325" s="183"/>
      <c r="L325" s="183"/>
      <c r="M325" s="183"/>
      <c r="N325" s="183"/>
      <c r="O325" s="183"/>
      <c r="P325" s="183"/>
      <c r="Q325" s="183"/>
      <c r="R325" s="183"/>
      <c r="S325" s="183"/>
      <c r="T325" s="183"/>
    </row>
    <row r="326" spans="1:20" ht="16" x14ac:dyDescent="0.2">
      <c r="A326" s="183"/>
      <c r="B326" s="183"/>
      <c r="C326" s="183"/>
      <c r="D326" s="183"/>
      <c r="E326" s="183"/>
      <c r="F326" s="183"/>
      <c r="G326" s="183"/>
      <c r="H326" s="183"/>
      <c r="I326" s="183"/>
      <c r="J326" s="183"/>
      <c r="K326" s="183"/>
      <c r="L326" s="183"/>
      <c r="M326" s="183"/>
      <c r="N326" s="183"/>
      <c r="O326" s="183"/>
      <c r="P326" s="183"/>
      <c r="Q326" s="183"/>
      <c r="R326" s="183"/>
      <c r="S326" s="183"/>
      <c r="T326" s="183"/>
    </row>
    <row r="327" spans="1:20" ht="16" x14ac:dyDescent="0.2">
      <c r="A327" s="183"/>
      <c r="B327" s="183"/>
      <c r="C327" s="183"/>
      <c r="D327" s="183"/>
      <c r="E327" s="183"/>
      <c r="F327" s="183"/>
      <c r="G327" s="183"/>
      <c r="H327" s="183"/>
      <c r="I327" s="183"/>
      <c r="J327" s="183"/>
      <c r="K327" s="183"/>
      <c r="L327" s="183"/>
      <c r="M327" s="183"/>
      <c r="N327" s="183"/>
      <c r="O327" s="183"/>
      <c r="P327" s="183"/>
      <c r="Q327" s="183"/>
      <c r="R327" s="183"/>
      <c r="S327" s="183"/>
      <c r="T327" s="183"/>
    </row>
    <row r="328" spans="1:20" ht="16" x14ac:dyDescent="0.2">
      <c r="A328" s="183"/>
      <c r="B328" s="183"/>
      <c r="C328" s="183"/>
      <c r="D328" s="183"/>
      <c r="E328" s="183"/>
      <c r="F328" s="183"/>
      <c r="G328" s="183"/>
      <c r="H328" s="183"/>
      <c r="I328" s="183"/>
      <c r="J328" s="183"/>
      <c r="K328" s="183"/>
      <c r="L328" s="183"/>
      <c r="M328" s="183"/>
      <c r="N328" s="183"/>
      <c r="O328" s="183"/>
      <c r="P328" s="183"/>
      <c r="Q328" s="183"/>
      <c r="R328" s="183"/>
      <c r="S328" s="183"/>
      <c r="T328" s="183"/>
    </row>
    <row r="329" spans="1:20" ht="16" x14ac:dyDescent="0.2">
      <c r="A329" s="183"/>
      <c r="B329" s="183"/>
      <c r="C329" s="183"/>
      <c r="D329" s="183"/>
      <c r="E329" s="183"/>
      <c r="F329" s="183"/>
      <c r="G329" s="183"/>
      <c r="H329" s="183"/>
      <c r="I329" s="183"/>
      <c r="J329" s="183"/>
      <c r="K329" s="183"/>
      <c r="L329" s="183"/>
      <c r="M329" s="183"/>
      <c r="N329" s="183"/>
      <c r="O329" s="183"/>
      <c r="P329" s="183"/>
      <c r="Q329" s="183"/>
      <c r="R329" s="183"/>
      <c r="S329" s="183"/>
      <c r="T329" s="183"/>
    </row>
    <row r="330" spans="1:20" ht="16" x14ac:dyDescent="0.2">
      <c r="A330" s="183"/>
      <c r="B330" s="183"/>
      <c r="C330" s="183"/>
      <c r="D330" s="183"/>
      <c r="E330" s="183"/>
      <c r="F330" s="183"/>
      <c r="G330" s="183"/>
      <c r="H330" s="183"/>
      <c r="I330" s="183"/>
      <c r="J330" s="183"/>
      <c r="K330" s="183"/>
      <c r="L330" s="183"/>
      <c r="M330" s="183"/>
      <c r="N330" s="183"/>
      <c r="O330" s="183"/>
      <c r="P330" s="183"/>
      <c r="Q330" s="183"/>
      <c r="R330" s="183"/>
      <c r="S330" s="183"/>
      <c r="T330" s="183"/>
    </row>
    <row r="331" spans="1:20" ht="16" x14ac:dyDescent="0.2">
      <c r="A331" s="183"/>
      <c r="B331" s="183"/>
      <c r="C331" s="183"/>
      <c r="D331" s="183"/>
      <c r="E331" s="183"/>
      <c r="F331" s="183"/>
      <c r="G331" s="183"/>
      <c r="H331" s="183"/>
      <c r="I331" s="183"/>
      <c r="J331" s="183"/>
      <c r="K331" s="183"/>
      <c r="L331" s="183"/>
      <c r="M331" s="183"/>
      <c r="N331" s="183"/>
      <c r="O331" s="183"/>
      <c r="P331" s="183"/>
      <c r="Q331" s="183"/>
      <c r="R331" s="183"/>
      <c r="S331" s="183"/>
      <c r="T331" s="183"/>
    </row>
    <row r="332" spans="1:20" ht="16" x14ac:dyDescent="0.2">
      <c r="A332" s="183"/>
      <c r="B332" s="183"/>
      <c r="C332" s="183"/>
      <c r="D332" s="183"/>
      <c r="E332" s="183"/>
      <c r="F332" s="183"/>
      <c r="G332" s="183"/>
      <c r="H332" s="183"/>
      <c r="I332" s="183"/>
      <c r="J332" s="183"/>
      <c r="K332" s="183"/>
      <c r="L332" s="183"/>
      <c r="M332" s="183"/>
      <c r="N332" s="183"/>
      <c r="O332" s="183"/>
      <c r="P332" s="183"/>
      <c r="Q332" s="183"/>
      <c r="R332" s="183"/>
      <c r="S332" s="183"/>
      <c r="T332" s="183"/>
    </row>
    <row r="333" spans="1:20" ht="16" x14ac:dyDescent="0.2">
      <c r="A333" s="183"/>
      <c r="B333" s="183"/>
      <c r="C333" s="183"/>
      <c r="D333" s="183"/>
      <c r="E333" s="183"/>
      <c r="F333" s="183"/>
      <c r="G333" s="183"/>
      <c r="H333" s="183"/>
      <c r="I333" s="183"/>
      <c r="J333" s="183"/>
      <c r="K333" s="183"/>
      <c r="L333" s="183"/>
      <c r="M333" s="183"/>
      <c r="N333" s="183"/>
      <c r="O333" s="183"/>
      <c r="P333" s="183"/>
      <c r="Q333" s="183"/>
      <c r="R333" s="183"/>
      <c r="S333" s="183"/>
      <c r="T333" s="183"/>
    </row>
    <row r="334" spans="1:20" ht="16" x14ac:dyDescent="0.2">
      <c r="A334" s="183"/>
      <c r="B334" s="183"/>
      <c r="C334" s="183"/>
      <c r="D334" s="183"/>
      <c r="E334" s="183"/>
      <c r="F334" s="183"/>
      <c r="G334" s="183"/>
      <c r="H334" s="183"/>
      <c r="I334" s="183"/>
      <c r="J334" s="183"/>
      <c r="K334" s="183"/>
      <c r="L334" s="183"/>
      <c r="M334" s="183"/>
      <c r="N334" s="183"/>
      <c r="O334" s="183"/>
      <c r="P334" s="183"/>
      <c r="Q334" s="183"/>
      <c r="R334" s="183"/>
      <c r="S334" s="183"/>
      <c r="T334" s="183"/>
    </row>
    <row r="335" spans="1:20" ht="16" x14ac:dyDescent="0.2">
      <c r="A335" s="183"/>
      <c r="B335" s="183"/>
      <c r="C335" s="183"/>
      <c r="D335" s="183"/>
      <c r="E335" s="183"/>
      <c r="F335" s="183"/>
      <c r="G335" s="183"/>
      <c r="H335" s="183"/>
      <c r="I335" s="183"/>
      <c r="J335" s="183"/>
      <c r="K335" s="183"/>
      <c r="L335" s="183"/>
      <c r="M335" s="183"/>
      <c r="N335" s="183"/>
      <c r="O335" s="183"/>
      <c r="P335" s="183"/>
      <c r="Q335" s="183"/>
      <c r="R335" s="183"/>
      <c r="S335" s="183"/>
      <c r="T335" s="183"/>
    </row>
    <row r="336" spans="1:20" ht="16" x14ac:dyDescent="0.2">
      <c r="A336" s="183"/>
      <c r="B336" s="183"/>
      <c r="C336" s="183"/>
      <c r="D336" s="183"/>
      <c r="E336" s="183"/>
      <c r="F336" s="183"/>
      <c r="G336" s="183"/>
      <c r="H336" s="183"/>
      <c r="I336" s="183"/>
      <c r="J336" s="183"/>
      <c r="K336" s="183"/>
      <c r="L336" s="183"/>
      <c r="M336" s="183"/>
      <c r="N336" s="183"/>
      <c r="O336" s="183"/>
      <c r="P336" s="183"/>
      <c r="Q336" s="183"/>
      <c r="R336" s="183"/>
      <c r="S336" s="183"/>
      <c r="T336" s="183"/>
    </row>
    <row r="337" spans="1:20" ht="16" x14ac:dyDescent="0.2">
      <c r="A337" s="183"/>
      <c r="B337" s="183"/>
      <c r="C337" s="183"/>
      <c r="D337" s="183"/>
      <c r="E337" s="183"/>
      <c r="F337" s="183"/>
      <c r="G337" s="183"/>
      <c r="H337" s="183"/>
      <c r="I337" s="183"/>
      <c r="J337" s="183"/>
      <c r="K337" s="183"/>
      <c r="L337" s="183"/>
      <c r="M337" s="183"/>
      <c r="N337" s="183"/>
      <c r="O337" s="183"/>
      <c r="P337" s="183"/>
      <c r="Q337" s="183"/>
      <c r="R337" s="183"/>
      <c r="S337" s="183"/>
      <c r="T337" s="183"/>
    </row>
    <row r="338" spans="1:20" ht="16" x14ac:dyDescent="0.2">
      <c r="A338" s="183"/>
      <c r="B338" s="183"/>
      <c r="C338" s="183"/>
      <c r="D338" s="183"/>
      <c r="E338" s="183"/>
      <c r="F338" s="183"/>
      <c r="G338" s="183"/>
      <c r="H338" s="183"/>
      <c r="I338" s="183"/>
      <c r="J338" s="183"/>
      <c r="K338" s="183"/>
      <c r="L338" s="183"/>
      <c r="M338" s="183"/>
      <c r="N338" s="183"/>
      <c r="O338" s="183"/>
      <c r="P338" s="183"/>
      <c r="Q338" s="183"/>
      <c r="R338" s="183"/>
      <c r="S338" s="183"/>
      <c r="T338" s="183"/>
    </row>
    <row r="339" spans="1:20" ht="16" x14ac:dyDescent="0.2">
      <c r="A339" s="183"/>
      <c r="B339" s="183"/>
      <c r="C339" s="183"/>
      <c r="D339" s="183"/>
      <c r="E339" s="183"/>
      <c r="F339" s="183"/>
      <c r="G339" s="183"/>
      <c r="H339" s="183"/>
      <c r="I339" s="183"/>
      <c r="J339" s="183"/>
      <c r="K339" s="183"/>
      <c r="L339" s="183"/>
      <c r="M339" s="183"/>
      <c r="N339" s="183"/>
      <c r="O339" s="183"/>
      <c r="P339" s="183"/>
      <c r="Q339" s="183"/>
      <c r="R339" s="183"/>
      <c r="S339" s="183"/>
      <c r="T339" s="183"/>
    </row>
    <row r="340" spans="1:20" ht="16" x14ac:dyDescent="0.2">
      <c r="A340" s="183"/>
      <c r="B340" s="183"/>
      <c r="C340" s="183"/>
      <c r="D340" s="183"/>
      <c r="E340" s="183"/>
      <c r="F340" s="183"/>
      <c r="G340" s="183"/>
      <c r="H340" s="183"/>
      <c r="I340" s="183"/>
      <c r="J340" s="183"/>
      <c r="K340" s="183"/>
      <c r="L340" s="183"/>
      <c r="M340" s="183"/>
      <c r="N340" s="183"/>
      <c r="O340" s="183"/>
      <c r="P340" s="183"/>
      <c r="Q340" s="183"/>
      <c r="R340" s="183"/>
      <c r="S340" s="183"/>
      <c r="T340" s="183"/>
    </row>
    <row r="341" spans="1:20" ht="16" x14ac:dyDescent="0.2">
      <c r="A341" s="183"/>
      <c r="B341" s="183"/>
      <c r="C341" s="183"/>
      <c r="D341" s="183"/>
      <c r="E341" s="183"/>
      <c r="F341" s="183"/>
      <c r="G341" s="183"/>
      <c r="H341" s="183"/>
      <c r="I341" s="183"/>
      <c r="J341" s="183"/>
      <c r="K341" s="183"/>
      <c r="L341" s="183"/>
      <c r="M341" s="183"/>
      <c r="N341" s="183"/>
      <c r="O341" s="183"/>
      <c r="P341" s="183"/>
      <c r="Q341" s="183"/>
      <c r="R341" s="183"/>
      <c r="S341" s="183"/>
      <c r="T341" s="183"/>
    </row>
    <row r="342" spans="1:20" ht="16" x14ac:dyDescent="0.2">
      <c r="A342" s="183"/>
      <c r="B342" s="183"/>
      <c r="C342" s="183"/>
      <c r="D342" s="183"/>
      <c r="E342" s="183"/>
      <c r="F342" s="183"/>
      <c r="G342" s="183"/>
      <c r="H342" s="183"/>
      <c r="I342" s="183"/>
      <c r="J342" s="183"/>
      <c r="K342" s="183"/>
      <c r="L342" s="183"/>
      <c r="M342" s="183"/>
      <c r="N342" s="183"/>
      <c r="O342" s="183"/>
      <c r="P342" s="183"/>
      <c r="Q342" s="183"/>
      <c r="R342" s="183"/>
      <c r="S342" s="183"/>
      <c r="T342" s="183"/>
    </row>
    <row r="343" spans="1:20" ht="16" x14ac:dyDescent="0.2">
      <c r="A343" s="183"/>
      <c r="B343" s="183"/>
      <c r="C343" s="183"/>
      <c r="D343" s="183"/>
      <c r="E343" s="183"/>
      <c r="F343" s="183"/>
      <c r="G343" s="183"/>
      <c r="H343" s="183"/>
      <c r="I343" s="183"/>
      <c r="J343" s="183"/>
      <c r="K343" s="183"/>
      <c r="L343" s="183"/>
      <c r="M343" s="183"/>
      <c r="N343" s="183"/>
      <c r="O343" s="183"/>
      <c r="P343" s="183"/>
      <c r="Q343" s="183"/>
      <c r="R343" s="183"/>
      <c r="S343" s="183"/>
      <c r="T343" s="183"/>
    </row>
    <row r="344" spans="1:20" ht="16" x14ac:dyDescent="0.2">
      <c r="A344" s="183"/>
      <c r="B344" s="183"/>
      <c r="C344" s="183"/>
      <c r="D344" s="183"/>
      <c r="E344" s="183"/>
      <c r="F344" s="183"/>
      <c r="G344" s="183"/>
      <c r="H344" s="183"/>
      <c r="I344" s="183"/>
      <c r="J344" s="183"/>
      <c r="K344" s="183"/>
      <c r="L344" s="183"/>
      <c r="M344" s="183"/>
      <c r="N344" s="183"/>
      <c r="O344" s="183"/>
      <c r="P344" s="183"/>
      <c r="Q344" s="183"/>
      <c r="R344" s="183"/>
      <c r="S344" s="183"/>
      <c r="T344" s="183"/>
    </row>
    <row r="345" spans="1:20" ht="16" x14ac:dyDescent="0.2">
      <c r="A345" s="183"/>
      <c r="B345" s="183"/>
      <c r="C345" s="183"/>
      <c r="D345" s="183"/>
      <c r="E345" s="183"/>
      <c r="F345" s="183"/>
      <c r="G345" s="183"/>
      <c r="H345" s="183"/>
      <c r="I345" s="183"/>
      <c r="J345" s="183"/>
      <c r="K345" s="183"/>
      <c r="L345" s="183"/>
      <c r="M345" s="183"/>
      <c r="N345" s="183"/>
      <c r="O345" s="183"/>
      <c r="P345" s="183"/>
      <c r="Q345" s="183"/>
      <c r="R345" s="183"/>
      <c r="S345" s="183"/>
      <c r="T345" s="183"/>
    </row>
    <row r="346" spans="1:20" ht="16" x14ac:dyDescent="0.2">
      <c r="A346" s="183"/>
      <c r="B346" s="183"/>
      <c r="C346" s="183"/>
      <c r="D346" s="183"/>
      <c r="E346" s="183"/>
      <c r="F346" s="183"/>
      <c r="G346" s="183"/>
      <c r="H346" s="183"/>
      <c r="I346" s="183"/>
      <c r="J346" s="183"/>
      <c r="K346" s="183"/>
      <c r="L346" s="183"/>
      <c r="M346" s="183"/>
      <c r="N346" s="183"/>
      <c r="O346" s="183"/>
      <c r="P346" s="183"/>
      <c r="Q346" s="183"/>
      <c r="R346" s="183"/>
      <c r="S346" s="183"/>
      <c r="T346" s="183"/>
    </row>
    <row r="347" spans="1:20" ht="16" x14ac:dyDescent="0.2">
      <c r="A347" s="183"/>
      <c r="B347" s="183"/>
      <c r="C347" s="183"/>
      <c r="D347" s="183"/>
      <c r="E347" s="183"/>
      <c r="F347" s="183"/>
      <c r="G347" s="183"/>
      <c r="H347" s="183"/>
      <c r="I347" s="183"/>
      <c r="J347" s="183"/>
      <c r="K347" s="183"/>
      <c r="L347" s="183"/>
      <c r="M347" s="183"/>
      <c r="N347" s="183"/>
      <c r="O347" s="183"/>
      <c r="P347" s="183"/>
      <c r="Q347" s="183"/>
      <c r="R347" s="183"/>
      <c r="S347" s="183"/>
      <c r="T347" s="183"/>
    </row>
    <row r="348" spans="1:20" ht="16" x14ac:dyDescent="0.2">
      <c r="A348" s="183"/>
      <c r="B348" s="183"/>
      <c r="C348" s="183"/>
      <c r="D348" s="183"/>
      <c r="E348" s="183"/>
      <c r="F348" s="183"/>
      <c r="G348" s="183"/>
      <c r="H348" s="183"/>
      <c r="I348" s="183"/>
      <c r="J348" s="183"/>
      <c r="K348" s="183"/>
      <c r="L348" s="183"/>
      <c r="M348" s="183"/>
      <c r="N348" s="183"/>
      <c r="O348" s="183"/>
      <c r="P348" s="183"/>
      <c r="Q348" s="183"/>
      <c r="R348" s="183"/>
      <c r="S348" s="183"/>
      <c r="T348" s="183"/>
    </row>
    <row r="349" spans="1:20" ht="16" x14ac:dyDescent="0.2">
      <c r="A349" s="183"/>
      <c r="B349" s="183"/>
      <c r="C349" s="183"/>
      <c r="D349" s="183"/>
      <c r="E349" s="183"/>
      <c r="F349" s="183"/>
      <c r="G349" s="183"/>
      <c r="H349" s="183"/>
      <c r="I349" s="183"/>
      <c r="J349" s="183"/>
      <c r="K349" s="183"/>
      <c r="L349" s="183"/>
      <c r="M349" s="183"/>
      <c r="N349" s="183"/>
      <c r="O349" s="183"/>
      <c r="P349" s="183"/>
      <c r="Q349" s="183"/>
      <c r="R349" s="183"/>
      <c r="S349" s="183"/>
      <c r="T349" s="183"/>
    </row>
    <row r="350" spans="1:20" ht="16" x14ac:dyDescent="0.2">
      <c r="A350" s="183"/>
      <c r="B350" s="183"/>
      <c r="C350" s="183"/>
      <c r="D350" s="183"/>
      <c r="E350" s="183"/>
      <c r="F350" s="183"/>
      <c r="G350" s="183"/>
      <c r="H350" s="183"/>
      <c r="I350" s="183"/>
      <c r="J350" s="183"/>
      <c r="K350" s="183"/>
      <c r="L350" s="183"/>
      <c r="M350" s="183"/>
      <c r="N350" s="183"/>
      <c r="O350" s="183"/>
      <c r="P350" s="183"/>
      <c r="Q350" s="183"/>
      <c r="R350" s="183"/>
      <c r="S350" s="183"/>
      <c r="T350" s="183"/>
    </row>
    <row r="351" spans="1:20" ht="16" x14ac:dyDescent="0.2">
      <c r="A351" s="183"/>
      <c r="B351" s="183"/>
      <c r="C351" s="183"/>
      <c r="D351" s="183"/>
      <c r="E351" s="183"/>
      <c r="F351" s="183"/>
      <c r="G351" s="183"/>
      <c r="H351" s="183"/>
      <c r="I351" s="183"/>
      <c r="J351" s="183"/>
      <c r="K351" s="183"/>
      <c r="L351" s="183"/>
      <c r="M351" s="183"/>
      <c r="N351" s="183"/>
      <c r="O351" s="183"/>
      <c r="P351" s="183"/>
      <c r="Q351" s="183"/>
      <c r="R351" s="183"/>
      <c r="S351" s="183"/>
      <c r="T351" s="183"/>
    </row>
    <row r="352" spans="1:20" ht="16" x14ac:dyDescent="0.2">
      <c r="A352" s="183"/>
      <c r="B352" s="183"/>
      <c r="C352" s="183"/>
      <c r="D352" s="183"/>
      <c r="E352" s="183"/>
      <c r="F352" s="183"/>
      <c r="G352" s="183"/>
      <c r="H352" s="183"/>
      <c r="I352" s="183"/>
      <c r="J352" s="183"/>
      <c r="K352" s="183"/>
      <c r="L352" s="183"/>
      <c r="M352" s="183"/>
      <c r="N352" s="183"/>
      <c r="O352" s="183"/>
      <c r="P352" s="183"/>
      <c r="Q352" s="183"/>
      <c r="R352" s="183"/>
      <c r="S352" s="183"/>
      <c r="T352" s="183"/>
    </row>
    <row r="353" spans="1:20" ht="16" x14ac:dyDescent="0.2">
      <c r="A353" s="183"/>
      <c r="B353" s="183"/>
      <c r="C353" s="183"/>
      <c r="D353" s="183"/>
      <c r="E353" s="183"/>
      <c r="F353" s="183"/>
      <c r="G353" s="183"/>
      <c r="H353" s="183"/>
      <c r="I353" s="183"/>
      <c r="J353" s="183"/>
      <c r="K353" s="183"/>
      <c r="L353" s="183"/>
      <c r="M353" s="183"/>
      <c r="N353" s="183"/>
      <c r="O353" s="183"/>
      <c r="P353" s="183"/>
      <c r="Q353" s="183"/>
      <c r="R353" s="183"/>
      <c r="S353" s="183"/>
      <c r="T353" s="183"/>
    </row>
    <row r="354" spans="1:20" ht="16" x14ac:dyDescent="0.2">
      <c r="A354" s="183"/>
      <c r="B354" s="183"/>
      <c r="C354" s="183"/>
      <c r="D354" s="183"/>
      <c r="E354" s="183"/>
      <c r="F354" s="183"/>
      <c r="G354" s="183"/>
      <c r="H354" s="183"/>
      <c r="I354" s="183"/>
      <c r="J354" s="183"/>
      <c r="K354" s="183"/>
      <c r="L354" s="183"/>
      <c r="M354" s="183"/>
      <c r="N354" s="183"/>
      <c r="O354" s="183"/>
      <c r="P354" s="183"/>
      <c r="Q354" s="183"/>
      <c r="R354" s="183"/>
      <c r="S354" s="183"/>
      <c r="T354" s="183"/>
    </row>
    <row r="355" spans="1:20" ht="16" x14ac:dyDescent="0.2">
      <c r="A355" s="183"/>
      <c r="B355" s="183"/>
      <c r="C355" s="183"/>
      <c r="D355" s="183"/>
      <c r="E355" s="183"/>
      <c r="F355" s="183"/>
      <c r="G355" s="183"/>
      <c r="H355" s="183"/>
      <c r="I355" s="183"/>
      <c r="J355" s="183"/>
      <c r="K355" s="183"/>
      <c r="L355" s="183"/>
      <c r="M355" s="183"/>
      <c r="N355" s="183"/>
      <c r="O355" s="183"/>
      <c r="P355" s="183"/>
      <c r="Q355" s="183"/>
      <c r="R355" s="183"/>
      <c r="S355" s="183"/>
      <c r="T355" s="183"/>
    </row>
    <row r="356" spans="1:20" ht="16" x14ac:dyDescent="0.2">
      <c r="A356" s="183"/>
      <c r="B356" s="183"/>
      <c r="C356" s="183"/>
      <c r="D356" s="183"/>
      <c r="E356" s="183"/>
      <c r="F356" s="183"/>
      <c r="G356" s="183"/>
      <c r="H356" s="183"/>
      <c r="I356" s="183"/>
      <c r="J356" s="183"/>
      <c r="K356" s="183"/>
      <c r="L356" s="183"/>
      <c r="M356" s="183"/>
      <c r="N356" s="183"/>
      <c r="O356" s="183"/>
      <c r="P356" s="183"/>
      <c r="Q356" s="183"/>
      <c r="R356" s="183"/>
      <c r="S356" s="183"/>
      <c r="T356" s="183"/>
    </row>
    <row r="357" spans="1:20" ht="16" x14ac:dyDescent="0.2">
      <c r="A357" s="183"/>
      <c r="B357" s="183"/>
      <c r="C357" s="183"/>
      <c r="D357" s="183"/>
      <c r="E357" s="183"/>
      <c r="F357" s="183"/>
      <c r="G357" s="183"/>
      <c r="H357" s="183"/>
      <c r="I357" s="183"/>
      <c r="J357" s="183"/>
      <c r="K357" s="183"/>
      <c r="L357" s="183"/>
      <c r="M357" s="183"/>
      <c r="N357" s="183"/>
      <c r="O357" s="183"/>
      <c r="P357" s="183"/>
      <c r="Q357" s="183"/>
      <c r="R357" s="183"/>
      <c r="S357" s="183"/>
      <c r="T357" s="183"/>
    </row>
    <row r="358" spans="1:20" ht="16" x14ac:dyDescent="0.2">
      <c r="A358" s="183"/>
      <c r="B358" s="183"/>
      <c r="C358" s="183"/>
      <c r="D358" s="183"/>
      <c r="E358" s="183"/>
      <c r="F358" s="183"/>
      <c r="G358" s="183"/>
      <c r="H358" s="183"/>
      <c r="I358" s="183"/>
      <c r="J358" s="183"/>
      <c r="K358" s="183"/>
      <c r="L358" s="183"/>
      <c r="M358" s="183"/>
      <c r="N358" s="183"/>
      <c r="O358" s="183"/>
      <c r="P358" s="183"/>
      <c r="Q358" s="183"/>
      <c r="R358" s="183"/>
      <c r="S358" s="183"/>
      <c r="T358" s="183"/>
    </row>
    <row r="359" spans="1:20" ht="16" x14ac:dyDescent="0.2">
      <c r="A359" s="183"/>
      <c r="B359" s="183"/>
      <c r="C359" s="183"/>
      <c r="D359" s="183"/>
      <c r="E359" s="183"/>
      <c r="F359" s="183"/>
      <c r="G359" s="183"/>
      <c r="H359" s="183"/>
      <c r="I359" s="183"/>
      <c r="J359" s="183"/>
      <c r="K359" s="183"/>
      <c r="L359" s="183"/>
      <c r="M359" s="183"/>
      <c r="N359" s="183"/>
      <c r="O359" s="183"/>
      <c r="P359" s="183"/>
      <c r="Q359" s="183"/>
      <c r="R359" s="183"/>
      <c r="S359" s="183"/>
      <c r="T359" s="183"/>
    </row>
    <row r="360" spans="1:20" ht="16" x14ac:dyDescent="0.2">
      <c r="A360" s="183"/>
      <c r="B360" s="183"/>
      <c r="C360" s="183"/>
      <c r="D360" s="183"/>
      <c r="E360" s="183"/>
      <c r="F360" s="183"/>
      <c r="G360" s="183"/>
      <c r="H360" s="183"/>
      <c r="I360" s="183"/>
      <c r="J360" s="183"/>
      <c r="K360" s="183"/>
      <c r="L360" s="183"/>
      <c r="M360" s="183"/>
      <c r="N360" s="183"/>
      <c r="O360" s="183"/>
      <c r="P360" s="183"/>
      <c r="Q360" s="183"/>
      <c r="R360" s="183"/>
      <c r="S360" s="183"/>
      <c r="T360" s="183"/>
    </row>
    <row r="361" spans="1:20" ht="16" x14ac:dyDescent="0.2">
      <c r="A361" s="183"/>
      <c r="B361" s="183"/>
      <c r="C361" s="183"/>
      <c r="D361" s="183"/>
      <c r="E361" s="183"/>
      <c r="F361" s="183"/>
      <c r="G361" s="183"/>
      <c r="H361" s="183"/>
      <c r="I361" s="183"/>
      <c r="J361" s="183"/>
      <c r="K361" s="183"/>
      <c r="L361" s="183"/>
      <c r="M361" s="183"/>
      <c r="N361" s="183"/>
      <c r="O361" s="183"/>
      <c r="P361" s="183"/>
      <c r="Q361" s="183"/>
      <c r="R361" s="183"/>
      <c r="S361" s="183"/>
      <c r="T361" s="183"/>
    </row>
    <row r="362" spans="1:20" ht="16" x14ac:dyDescent="0.2">
      <c r="A362" s="183"/>
      <c r="B362" s="183"/>
      <c r="C362" s="183"/>
      <c r="D362" s="183"/>
      <c r="E362" s="183"/>
      <c r="F362" s="183"/>
      <c r="G362" s="183"/>
      <c r="H362" s="183"/>
      <c r="I362" s="183"/>
      <c r="J362" s="183"/>
      <c r="K362" s="183"/>
      <c r="L362" s="183"/>
      <c r="M362" s="183"/>
      <c r="N362" s="183"/>
      <c r="O362" s="183"/>
      <c r="P362" s="183"/>
      <c r="Q362" s="183"/>
      <c r="R362" s="183"/>
      <c r="S362" s="183"/>
      <c r="T362" s="183"/>
    </row>
    <row r="363" spans="1:20" ht="16" x14ac:dyDescent="0.2">
      <c r="A363" s="183"/>
      <c r="B363" s="183"/>
      <c r="C363" s="183"/>
      <c r="D363" s="183"/>
      <c r="E363" s="183"/>
      <c r="F363" s="183"/>
      <c r="G363" s="183"/>
      <c r="H363" s="183"/>
      <c r="I363" s="183"/>
      <c r="J363" s="183"/>
      <c r="K363" s="183"/>
      <c r="L363" s="183"/>
      <c r="M363" s="183"/>
      <c r="N363" s="183"/>
      <c r="O363" s="183"/>
      <c r="P363" s="183"/>
      <c r="Q363" s="183"/>
      <c r="R363" s="183"/>
      <c r="S363" s="183"/>
      <c r="T363" s="183"/>
    </row>
    <row r="364" spans="1:20" ht="16" x14ac:dyDescent="0.2">
      <c r="A364" s="183"/>
      <c r="B364" s="183"/>
      <c r="C364" s="183"/>
      <c r="D364" s="183"/>
      <c r="E364" s="183"/>
      <c r="F364" s="183"/>
      <c r="G364" s="183"/>
      <c r="H364" s="183"/>
      <c r="I364" s="183"/>
      <c r="J364" s="183"/>
      <c r="K364" s="183"/>
      <c r="L364" s="183"/>
      <c r="M364" s="183"/>
      <c r="N364" s="183"/>
      <c r="O364" s="183"/>
      <c r="P364" s="183"/>
      <c r="Q364" s="183"/>
      <c r="R364" s="183"/>
      <c r="S364" s="183"/>
      <c r="T364" s="183"/>
    </row>
    <row r="365" spans="1:20" ht="16" x14ac:dyDescent="0.2">
      <c r="A365" s="183"/>
      <c r="B365" s="183"/>
      <c r="C365" s="183"/>
      <c r="D365" s="183"/>
      <c r="E365" s="183"/>
      <c r="F365" s="183"/>
      <c r="G365" s="183"/>
      <c r="H365" s="183"/>
      <c r="I365" s="183"/>
      <c r="J365" s="183"/>
      <c r="K365" s="183"/>
      <c r="L365" s="183"/>
      <c r="M365" s="183"/>
      <c r="N365" s="183"/>
      <c r="O365" s="183"/>
      <c r="P365" s="183"/>
      <c r="Q365" s="183"/>
      <c r="R365" s="183"/>
      <c r="S365" s="183"/>
      <c r="T365" s="183"/>
    </row>
    <row r="366" spans="1:20" ht="16" x14ac:dyDescent="0.2">
      <c r="A366" s="183"/>
      <c r="B366" s="183"/>
      <c r="C366" s="183"/>
      <c r="D366" s="183"/>
      <c r="E366" s="183"/>
      <c r="F366" s="183"/>
      <c r="G366" s="183"/>
      <c r="H366" s="183"/>
      <c r="I366" s="183"/>
      <c r="J366" s="183"/>
      <c r="K366" s="183"/>
      <c r="L366" s="183"/>
      <c r="M366" s="183"/>
      <c r="N366" s="183"/>
      <c r="O366" s="183"/>
      <c r="P366" s="183"/>
      <c r="Q366" s="183"/>
      <c r="R366" s="183"/>
      <c r="S366" s="183"/>
      <c r="T366" s="183"/>
    </row>
    <row r="367" spans="1:20" ht="16" x14ac:dyDescent="0.2">
      <c r="A367" s="183"/>
      <c r="B367" s="183"/>
      <c r="C367" s="183"/>
      <c r="D367" s="183"/>
      <c r="E367" s="183"/>
      <c r="F367" s="183"/>
      <c r="G367" s="183"/>
      <c r="H367" s="183"/>
      <c r="I367" s="183"/>
      <c r="J367" s="183"/>
      <c r="K367" s="183"/>
      <c r="L367" s="183"/>
      <c r="M367" s="183"/>
      <c r="N367" s="183"/>
      <c r="O367" s="183"/>
      <c r="P367" s="183"/>
      <c r="Q367" s="183"/>
      <c r="R367" s="183"/>
      <c r="S367" s="183"/>
      <c r="T367" s="183"/>
    </row>
    <row r="368" spans="1:20" ht="16" x14ac:dyDescent="0.2">
      <c r="A368" s="183"/>
      <c r="B368" s="183"/>
      <c r="C368" s="183"/>
      <c r="D368" s="183"/>
      <c r="E368" s="183"/>
      <c r="F368" s="183"/>
      <c r="G368" s="183"/>
      <c r="H368" s="183"/>
      <c r="I368" s="183"/>
      <c r="J368" s="183"/>
      <c r="K368" s="183"/>
      <c r="L368" s="183"/>
      <c r="M368" s="183"/>
      <c r="N368" s="183"/>
      <c r="O368" s="183"/>
      <c r="P368" s="183"/>
      <c r="Q368" s="183"/>
      <c r="R368" s="183"/>
      <c r="S368" s="183"/>
      <c r="T368" s="183"/>
    </row>
    <row r="369" spans="1:20" ht="16" x14ac:dyDescent="0.2">
      <c r="A369" s="183"/>
      <c r="B369" s="183"/>
      <c r="C369" s="183"/>
      <c r="D369" s="183"/>
      <c r="E369" s="183"/>
      <c r="F369" s="183"/>
      <c r="G369" s="183"/>
      <c r="H369" s="183"/>
      <c r="I369" s="183"/>
      <c r="J369" s="183"/>
      <c r="K369" s="183"/>
      <c r="L369" s="183"/>
      <c r="M369" s="183"/>
      <c r="N369" s="183"/>
      <c r="O369" s="183"/>
      <c r="P369" s="183"/>
      <c r="Q369" s="183"/>
      <c r="R369" s="183"/>
      <c r="S369" s="183"/>
      <c r="T369" s="183"/>
    </row>
    <row r="370" spans="1:20" ht="16" x14ac:dyDescent="0.2">
      <c r="A370" s="183"/>
      <c r="B370" s="183"/>
      <c r="C370" s="183"/>
      <c r="D370" s="183"/>
      <c r="E370" s="183"/>
      <c r="F370" s="183"/>
      <c r="G370" s="183"/>
      <c r="H370" s="183"/>
      <c r="I370" s="183"/>
      <c r="J370" s="183"/>
      <c r="K370" s="183"/>
      <c r="L370" s="183"/>
      <c r="M370" s="183"/>
      <c r="N370" s="183"/>
      <c r="O370" s="183"/>
      <c r="P370" s="183"/>
      <c r="Q370" s="183"/>
      <c r="R370" s="183"/>
      <c r="S370" s="183"/>
      <c r="T370" s="183"/>
    </row>
    <row r="371" spans="1:20" ht="16" x14ac:dyDescent="0.2">
      <c r="A371" s="183"/>
      <c r="B371" s="183"/>
      <c r="C371" s="183"/>
      <c r="D371" s="183"/>
      <c r="E371" s="183"/>
      <c r="F371" s="183"/>
      <c r="G371" s="183"/>
      <c r="H371" s="183"/>
      <c r="I371" s="183"/>
      <c r="J371" s="183"/>
      <c r="K371" s="183"/>
      <c r="L371" s="183"/>
      <c r="M371" s="183"/>
      <c r="N371" s="183"/>
      <c r="O371" s="183"/>
      <c r="P371" s="183"/>
      <c r="Q371" s="183"/>
      <c r="R371" s="183"/>
      <c r="S371" s="183"/>
      <c r="T371" s="183"/>
    </row>
    <row r="372" spans="1:20" ht="16" x14ac:dyDescent="0.2">
      <c r="A372" s="183"/>
      <c r="B372" s="183"/>
      <c r="C372" s="183"/>
      <c r="D372" s="183"/>
      <c r="E372" s="183"/>
      <c r="F372" s="183"/>
      <c r="G372" s="183"/>
      <c r="H372" s="183"/>
      <c r="I372" s="183"/>
      <c r="J372" s="183"/>
      <c r="K372" s="183"/>
      <c r="L372" s="183"/>
      <c r="M372" s="183"/>
      <c r="N372" s="183"/>
      <c r="O372" s="183"/>
      <c r="P372" s="183"/>
      <c r="Q372" s="183"/>
      <c r="R372" s="183"/>
      <c r="S372" s="183"/>
      <c r="T372" s="183"/>
    </row>
    <row r="373" spans="1:20" ht="16" x14ac:dyDescent="0.2">
      <c r="A373" s="183"/>
      <c r="B373" s="183"/>
      <c r="C373" s="183"/>
      <c r="D373" s="183"/>
      <c r="E373" s="183"/>
      <c r="F373" s="183"/>
      <c r="G373" s="183"/>
      <c r="H373" s="183"/>
      <c r="I373" s="183"/>
      <c r="J373" s="183"/>
      <c r="K373" s="183"/>
      <c r="L373" s="183"/>
      <c r="M373" s="183"/>
      <c r="N373" s="183"/>
      <c r="O373" s="183"/>
      <c r="P373" s="183"/>
      <c r="Q373" s="183"/>
      <c r="R373" s="183"/>
      <c r="S373" s="183"/>
      <c r="T373" s="183"/>
    </row>
    <row r="374" spans="1:20" ht="16" x14ac:dyDescent="0.2">
      <c r="A374" s="183"/>
      <c r="B374" s="183"/>
      <c r="C374" s="183"/>
      <c r="D374" s="183"/>
      <c r="E374" s="183"/>
      <c r="F374" s="183"/>
      <c r="G374" s="183"/>
      <c r="H374" s="183"/>
      <c r="I374" s="183"/>
      <c r="J374" s="183"/>
      <c r="K374" s="183"/>
      <c r="L374" s="183"/>
      <c r="M374" s="183"/>
      <c r="N374" s="183"/>
      <c r="O374" s="183"/>
      <c r="P374" s="183"/>
      <c r="Q374" s="183"/>
      <c r="R374" s="183"/>
      <c r="S374" s="183"/>
      <c r="T374" s="183"/>
    </row>
    <row r="375" spans="1:20" ht="16" x14ac:dyDescent="0.2">
      <c r="A375" s="183"/>
      <c r="B375" s="183"/>
      <c r="C375" s="183"/>
      <c r="D375" s="183"/>
      <c r="E375" s="183"/>
      <c r="F375" s="183"/>
      <c r="G375" s="183"/>
      <c r="H375" s="183"/>
      <c r="I375" s="183"/>
      <c r="J375" s="183"/>
      <c r="K375" s="183"/>
      <c r="L375" s="183"/>
      <c r="M375" s="183"/>
      <c r="N375" s="183"/>
      <c r="O375" s="183"/>
      <c r="P375" s="183"/>
      <c r="Q375" s="183"/>
      <c r="R375" s="183"/>
      <c r="S375" s="183"/>
      <c r="T375" s="183"/>
    </row>
    <row r="376" spans="1:20" ht="16" x14ac:dyDescent="0.2">
      <c r="A376" s="183"/>
      <c r="B376" s="183"/>
      <c r="C376" s="183"/>
      <c r="D376" s="183"/>
      <c r="E376" s="183"/>
      <c r="F376" s="183"/>
      <c r="G376" s="183"/>
      <c r="H376" s="183"/>
      <c r="I376" s="183"/>
      <c r="J376" s="183"/>
      <c r="K376" s="183"/>
      <c r="L376" s="183"/>
      <c r="M376" s="183"/>
      <c r="N376" s="183"/>
      <c r="O376" s="183"/>
      <c r="P376" s="183"/>
      <c r="Q376" s="183"/>
      <c r="R376" s="183"/>
      <c r="S376" s="183"/>
      <c r="T376" s="183"/>
    </row>
    <row r="377" spans="1:20" ht="16" x14ac:dyDescent="0.2">
      <c r="A377" s="183"/>
      <c r="B377" s="183"/>
      <c r="C377" s="183"/>
      <c r="D377" s="183"/>
      <c r="E377" s="183"/>
      <c r="F377" s="183"/>
      <c r="G377" s="183"/>
      <c r="H377" s="183"/>
      <c r="I377" s="183"/>
      <c r="J377" s="183"/>
      <c r="K377" s="183"/>
      <c r="L377" s="183"/>
      <c r="M377" s="183"/>
      <c r="N377" s="183"/>
      <c r="O377" s="183"/>
      <c r="P377" s="183"/>
      <c r="Q377" s="183"/>
      <c r="R377" s="183"/>
      <c r="S377" s="183"/>
      <c r="T377" s="183"/>
    </row>
    <row r="378" spans="1:20" ht="16" x14ac:dyDescent="0.2">
      <c r="A378" s="183"/>
      <c r="B378" s="183"/>
      <c r="C378" s="183"/>
      <c r="D378" s="183"/>
      <c r="E378" s="183"/>
      <c r="F378" s="183"/>
      <c r="G378" s="183"/>
      <c r="H378" s="183"/>
      <c r="I378" s="183"/>
      <c r="J378" s="183"/>
      <c r="K378" s="183"/>
      <c r="L378" s="183"/>
      <c r="M378" s="183"/>
      <c r="N378" s="183"/>
      <c r="O378" s="183"/>
      <c r="P378" s="183"/>
      <c r="Q378" s="183"/>
      <c r="R378" s="183"/>
      <c r="S378" s="183"/>
      <c r="T378" s="183"/>
    </row>
    <row r="379" spans="1:20" ht="16" x14ac:dyDescent="0.2">
      <c r="A379" s="183"/>
      <c r="B379" s="183"/>
      <c r="C379" s="183"/>
      <c r="D379" s="183"/>
      <c r="E379" s="183"/>
      <c r="F379" s="183"/>
      <c r="G379" s="183"/>
      <c r="H379" s="183"/>
      <c r="I379" s="183"/>
      <c r="J379" s="183"/>
      <c r="K379" s="183"/>
      <c r="L379" s="183"/>
      <c r="M379" s="183"/>
      <c r="N379" s="183"/>
      <c r="O379" s="183"/>
      <c r="P379" s="183"/>
      <c r="Q379" s="183"/>
      <c r="R379" s="183"/>
      <c r="S379" s="183"/>
      <c r="T379" s="183"/>
    </row>
    <row r="380" spans="1:20" ht="16" x14ac:dyDescent="0.2">
      <c r="A380" s="183"/>
      <c r="B380" s="183"/>
      <c r="C380" s="183"/>
      <c r="D380" s="183"/>
      <c r="E380" s="183"/>
      <c r="F380" s="183"/>
      <c r="G380" s="183"/>
      <c r="H380" s="183"/>
      <c r="I380" s="183"/>
      <c r="J380" s="183"/>
      <c r="K380" s="183"/>
      <c r="L380" s="183"/>
      <c r="M380" s="183"/>
      <c r="N380" s="183"/>
      <c r="O380" s="183"/>
      <c r="P380" s="183"/>
      <c r="Q380" s="183"/>
      <c r="R380" s="183"/>
      <c r="S380" s="183"/>
      <c r="T380" s="183"/>
    </row>
    <row r="381" spans="1:20" ht="16" x14ac:dyDescent="0.2">
      <c r="A381" s="183"/>
      <c r="B381" s="183"/>
      <c r="C381" s="183"/>
      <c r="D381" s="183"/>
      <c r="E381" s="183"/>
      <c r="F381" s="183"/>
      <c r="G381" s="183"/>
      <c r="H381" s="183"/>
      <c r="I381" s="183"/>
      <c r="J381" s="183"/>
      <c r="K381" s="183"/>
      <c r="L381" s="183"/>
      <c r="M381" s="183"/>
      <c r="N381" s="183"/>
      <c r="O381" s="183"/>
      <c r="P381" s="183"/>
      <c r="Q381" s="183"/>
      <c r="R381" s="183"/>
      <c r="S381" s="183"/>
      <c r="T381" s="183"/>
    </row>
    <row r="382" spans="1:20" ht="16" x14ac:dyDescent="0.2">
      <c r="A382" s="183"/>
      <c r="B382" s="183"/>
      <c r="C382" s="183"/>
      <c r="D382" s="183"/>
      <c r="E382" s="183"/>
      <c r="F382" s="183"/>
      <c r="G382" s="183"/>
      <c r="H382" s="183"/>
      <c r="I382" s="183"/>
      <c r="J382" s="183"/>
      <c r="K382" s="183"/>
      <c r="L382" s="183"/>
      <c r="M382" s="183"/>
      <c r="N382" s="183"/>
      <c r="O382" s="183"/>
      <c r="P382" s="183"/>
      <c r="Q382" s="183"/>
      <c r="R382" s="183"/>
      <c r="S382" s="183"/>
      <c r="T382" s="183"/>
    </row>
    <row r="383" spans="1:20" ht="16" x14ac:dyDescent="0.2">
      <c r="A383" s="183"/>
      <c r="B383" s="183"/>
      <c r="C383" s="183"/>
      <c r="D383" s="183"/>
      <c r="E383" s="183"/>
      <c r="F383" s="183"/>
      <c r="G383" s="183"/>
      <c r="H383" s="183"/>
      <c r="I383" s="183"/>
      <c r="J383" s="183"/>
      <c r="K383" s="183"/>
      <c r="L383" s="183"/>
      <c r="M383" s="183"/>
      <c r="N383" s="183"/>
      <c r="O383" s="183"/>
      <c r="P383" s="183"/>
      <c r="Q383" s="183"/>
      <c r="R383" s="183"/>
      <c r="S383" s="183"/>
      <c r="T383" s="183"/>
    </row>
    <row r="384" spans="1:20" ht="16" x14ac:dyDescent="0.2">
      <c r="A384" s="183"/>
      <c r="B384" s="183"/>
      <c r="C384" s="183"/>
      <c r="D384" s="183"/>
      <c r="E384" s="183"/>
      <c r="F384" s="183"/>
      <c r="G384" s="183"/>
      <c r="H384" s="183"/>
      <c r="I384" s="183"/>
      <c r="J384" s="183"/>
      <c r="K384" s="183"/>
      <c r="L384" s="183"/>
      <c r="M384" s="183"/>
      <c r="N384" s="183"/>
      <c r="O384" s="183"/>
      <c r="P384" s="183"/>
      <c r="Q384" s="183"/>
      <c r="R384" s="183"/>
      <c r="S384" s="183"/>
      <c r="T384" s="183"/>
    </row>
    <row r="385" spans="1:20" ht="16" x14ac:dyDescent="0.2">
      <c r="A385" s="183"/>
      <c r="B385" s="183"/>
      <c r="C385" s="183"/>
      <c r="D385" s="183"/>
      <c r="E385" s="183"/>
      <c r="F385" s="183"/>
      <c r="G385" s="183"/>
      <c r="H385" s="183"/>
      <c r="I385" s="183"/>
      <c r="J385" s="183"/>
      <c r="K385" s="183"/>
      <c r="L385" s="183"/>
      <c r="M385" s="183"/>
      <c r="N385" s="183"/>
      <c r="O385" s="183"/>
      <c r="P385" s="183"/>
      <c r="Q385" s="183"/>
      <c r="R385" s="183"/>
      <c r="S385" s="183"/>
      <c r="T385" s="183"/>
    </row>
    <row r="386" spans="1:20" ht="16" x14ac:dyDescent="0.2">
      <c r="A386" s="183"/>
      <c r="B386" s="183"/>
      <c r="C386" s="183"/>
      <c r="D386" s="183"/>
      <c r="E386" s="183"/>
      <c r="F386" s="183"/>
      <c r="G386" s="183"/>
      <c r="H386" s="183"/>
      <c r="I386" s="183"/>
      <c r="J386" s="183"/>
      <c r="K386" s="183"/>
      <c r="L386" s="183"/>
      <c r="M386" s="183"/>
      <c r="N386" s="183"/>
      <c r="O386" s="183"/>
      <c r="P386" s="183"/>
      <c r="Q386" s="183"/>
      <c r="R386" s="183"/>
      <c r="S386" s="183"/>
      <c r="T386" s="183"/>
    </row>
    <row r="387" spans="1:20" ht="16" x14ac:dyDescent="0.2">
      <c r="A387" s="183"/>
      <c r="B387" s="183"/>
      <c r="C387" s="183"/>
      <c r="D387" s="183"/>
      <c r="E387" s="183"/>
      <c r="F387" s="183"/>
      <c r="G387" s="183"/>
      <c r="H387" s="183"/>
      <c r="I387" s="183"/>
      <c r="J387" s="183"/>
      <c r="K387" s="183"/>
      <c r="L387" s="183"/>
      <c r="M387" s="183"/>
      <c r="N387" s="183"/>
      <c r="O387" s="183"/>
      <c r="P387" s="183"/>
      <c r="Q387" s="183"/>
      <c r="R387" s="183"/>
      <c r="S387" s="183"/>
      <c r="T387" s="183"/>
    </row>
    <row r="388" spans="1:20" ht="16" x14ac:dyDescent="0.2">
      <c r="A388" s="183"/>
      <c r="B388" s="183"/>
      <c r="C388" s="183"/>
      <c r="D388" s="183"/>
      <c r="E388" s="183"/>
      <c r="F388" s="183"/>
      <c r="G388" s="183"/>
      <c r="H388" s="183"/>
      <c r="I388" s="183"/>
      <c r="J388" s="183"/>
      <c r="K388" s="183"/>
      <c r="L388" s="183"/>
      <c r="M388" s="183"/>
      <c r="N388" s="183"/>
      <c r="O388" s="183"/>
      <c r="P388" s="183"/>
      <c r="Q388" s="183"/>
      <c r="R388" s="183"/>
      <c r="S388" s="183"/>
      <c r="T388" s="183"/>
    </row>
    <row r="389" spans="1:20" ht="16" x14ac:dyDescent="0.2">
      <c r="A389" s="183"/>
      <c r="B389" s="183"/>
      <c r="C389" s="183"/>
      <c r="D389" s="183"/>
      <c r="E389" s="183"/>
      <c r="F389" s="183"/>
      <c r="G389" s="183"/>
      <c r="H389" s="183"/>
      <c r="I389" s="183"/>
      <c r="J389" s="183"/>
      <c r="K389" s="183"/>
      <c r="L389" s="183"/>
      <c r="M389" s="183"/>
      <c r="N389" s="183"/>
      <c r="O389" s="183"/>
      <c r="P389" s="183"/>
      <c r="Q389" s="183"/>
      <c r="R389" s="183"/>
      <c r="S389" s="183"/>
      <c r="T389" s="183"/>
    </row>
    <row r="390" spans="1:20" ht="16" x14ac:dyDescent="0.2">
      <c r="A390" s="183"/>
      <c r="B390" s="183"/>
      <c r="C390" s="183"/>
      <c r="D390" s="183"/>
      <c r="E390" s="183"/>
      <c r="F390" s="183"/>
      <c r="G390" s="183"/>
      <c r="H390" s="183"/>
      <c r="I390" s="183"/>
      <c r="J390" s="183"/>
      <c r="K390" s="183"/>
      <c r="L390" s="183"/>
      <c r="M390" s="183"/>
      <c r="N390" s="183"/>
      <c r="O390" s="183"/>
      <c r="P390" s="183"/>
      <c r="Q390" s="183"/>
      <c r="R390" s="183"/>
      <c r="S390" s="183"/>
      <c r="T390" s="183"/>
    </row>
    <row r="391" spans="1:20" ht="16" x14ac:dyDescent="0.2">
      <c r="A391" s="183"/>
      <c r="B391" s="183"/>
      <c r="C391" s="183"/>
      <c r="D391" s="183"/>
      <c r="E391" s="183"/>
      <c r="F391" s="183"/>
      <c r="G391" s="183"/>
      <c r="H391" s="183"/>
      <c r="I391" s="183"/>
      <c r="J391" s="183"/>
      <c r="K391" s="183"/>
      <c r="L391" s="183"/>
      <c r="M391" s="183"/>
      <c r="N391" s="183"/>
      <c r="O391" s="183"/>
      <c r="P391" s="183"/>
      <c r="Q391" s="183"/>
      <c r="R391" s="183"/>
      <c r="S391" s="183"/>
      <c r="T391" s="183"/>
    </row>
    <row r="392" spans="1:20" ht="16" x14ac:dyDescent="0.2">
      <c r="A392" s="183"/>
      <c r="B392" s="183"/>
      <c r="C392" s="183"/>
      <c r="D392" s="183"/>
      <c r="E392" s="183"/>
      <c r="F392" s="183"/>
      <c r="G392" s="183"/>
      <c r="H392" s="183"/>
      <c r="I392" s="183"/>
      <c r="J392" s="183"/>
      <c r="K392" s="183"/>
      <c r="L392" s="183"/>
      <c r="M392" s="183"/>
      <c r="N392" s="183"/>
      <c r="O392" s="183"/>
      <c r="P392" s="183"/>
      <c r="Q392" s="183"/>
      <c r="R392" s="183"/>
      <c r="S392" s="183"/>
      <c r="T392" s="183"/>
    </row>
    <row r="393" spans="1:20" ht="16" x14ac:dyDescent="0.2">
      <c r="A393" s="183"/>
      <c r="B393" s="183"/>
      <c r="C393" s="183"/>
      <c r="D393" s="183"/>
      <c r="E393" s="183"/>
      <c r="F393" s="183"/>
      <c r="G393" s="183"/>
      <c r="H393" s="183"/>
      <c r="I393" s="183"/>
      <c r="J393" s="183"/>
      <c r="K393" s="183"/>
      <c r="L393" s="183"/>
      <c r="M393" s="183"/>
      <c r="N393" s="183"/>
      <c r="O393" s="183"/>
      <c r="P393" s="183"/>
      <c r="Q393" s="183"/>
      <c r="R393" s="183"/>
      <c r="S393" s="183"/>
      <c r="T393" s="183"/>
    </row>
    <row r="394" spans="1:20" ht="16" x14ac:dyDescent="0.2">
      <c r="A394" s="183"/>
      <c r="B394" s="183"/>
      <c r="C394" s="183"/>
      <c r="D394" s="183"/>
      <c r="E394" s="183"/>
      <c r="F394" s="183"/>
      <c r="G394" s="183"/>
      <c r="H394" s="183"/>
      <c r="I394" s="183"/>
      <c r="J394" s="183"/>
      <c r="K394" s="183"/>
      <c r="L394" s="183"/>
      <c r="M394" s="183"/>
      <c r="N394" s="183"/>
      <c r="O394" s="183"/>
      <c r="P394" s="183"/>
      <c r="Q394" s="183"/>
      <c r="R394" s="183"/>
      <c r="S394" s="183"/>
      <c r="T394" s="183"/>
    </row>
    <row r="395" spans="1:20" ht="16" x14ac:dyDescent="0.2">
      <c r="A395" s="183"/>
      <c r="B395" s="183"/>
      <c r="C395" s="183"/>
      <c r="D395" s="183"/>
      <c r="E395" s="183"/>
      <c r="F395" s="183"/>
      <c r="G395" s="183"/>
      <c r="H395" s="183"/>
      <c r="I395" s="183"/>
      <c r="J395" s="183"/>
      <c r="K395" s="183"/>
      <c r="L395" s="183"/>
      <c r="M395" s="183"/>
      <c r="N395" s="183"/>
      <c r="O395" s="183"/>
      <c r="P395" s="183"/>
      <c r="Q395" s="183"/>
      <c r="R395" s="183"/>
      <c r="S395" s="183"/>
      <c r="T395" s="183"/>
    </row>
    <row r="396" spans="1:20" ht="16" x14ac:dyDescent="0.2">
      <c r="A396" s="183"/>
      <c r="B396" s="183"/>
      <c r="C396" s="183"/>
      <c r="D396" s="183"/>
      <c r="E396" s="183"/>
      <c r="F396" s="183"/>
      <c r="G396" s="183"/>
      <c r="H396" s="183"/>
      <c r="I396" s="183"/>
      <c r="J396" s="183"/>
      <c r="K396" s="183"/>
      <c r="L396" s="183"/>
      <c r="M396" s="183"/>
      <c r="N396" s="183"/>
      <c r="O396" s="183"/>
      <c r="P396" s="183"/>
      <c r="Q396" s="183"/>
      <c r="R396" s="183"/>
      <c r="S396" s="183"/>
      <c r="T396" s="183"/>
    </row>
    <row r="397" spans="1:20" ht="16" x14ac:dyDescent="0.2">
      <c r="A397" s="183"/>
      <c r="B397" s="183"/>
      <c r="C397" s="183"/>
      <c r="D397" s="183"/>
      <c r="E397" s="183"/>
      <c r="F397" s="183"/>
      <c r="G397" s="183"/>
      <c r="H397" s="183"/>
      <c r="I397" s="183"/>
      <c r="J397" s="183"/>
      <c r="K397" s="183"/>
      <c r="L397" s="183"/>
      <c r="M397" s="183"/>
      <c r="N397" s="183"/>
      <c r="O397" s="183"/>
      <c r="P397" s="183"/>
      <c r="Q397" s="183"/>
      <c r="R397" s="183"/>
      <c r="S397" s="183"/>
      <c r="T397" s="183"/>
    </row>
    <row r="398" spans="1:20" ht="16" x14ac:dyDescent="0.2">
      <c r="A398" s="183"/>
      <c r="B398" s="183"/>
      <c r="C398" s="183"/>
      <c r="D398" s="183"/>
      <c r="E398" s="183"/>
      <c r="F398" s="183"/>
      <c r="G398" s="183"/>
      <c r="H398" s="183"/>
      <c r="I398" s="183"/>
      <c r="J398" s="183"/>
      <c r="K398" s="183"/>
      <c r="L398" s="183"/>
      <c r="M398" s="183"/>
      <c r="N398" s="183"/>
      <c r="O398" s="183"/>
      <c r="P398" s="183"/>
      <c r="Q398" s="183"/>
      <c r="R398" s="183"/>
      <c r="S398" s="183"/>
      <c r="T398" s="183"/>
    </row>
    <row r="399" spans="1:20" ht="16" x14ac:dyDescent="0.2">
      <c r="A399" s="183"/>
      <c r="B399" s="183"/>
      <c r="C399" s="183"/>
      <c r="D399" s="183"/>
      <c r="E399" s="183"/>
      <c r="F399" s="183"/>
      <c r="G399" s="183"/>
      <c r="H399" s="183"/>
      <c r="I399" s="183"/>
      <c r="J399" s="183"/>
      <c r="K399" s="183"/>
      <c r="L399" s="183"/>
      <c r="M399" s="183"/>
      <c r="N399" s="183"/>
      <c r="O399" s="183"/>
      <c r="P399" s="183"/>
      <c r="Q399" s="183"/>
      <c r="R399" s="183"/>
      <c r="S399" s="183"/>
      <c r="T399" s="183"/>
    </row>
    <row r="400" spans="1:20" ht="16" x14ac:dyDescent="0.2">
      <c r="A400" s="183"/>
      <c r="B400" s="183"/>
      <c r="C400" s="183"/>
      <c r="D400" s="183"/>
      <c r="E400" s="183"/>
      <c r="F400" s="183"/>
      <c r="G400" s="183"/>
      <c r="H400" s="183"/>
      <c r="I400" s="183"/>
      <c r="J400" s="183"/>
      <c r="K400" s="183"/>
      <c r="L400" s="183"/>
      <c r="M400" s="183"/>
      <c r="N400" s="183"/>
      <c r="O400" s="183"/>
      <c r="P400" s="183"/>
      <c r="Q400" s="183"/>
      <c r="R400" s="183"/>
      <c r="S400" s="183"/>
      <c r="T400" s="183"/>
    </row>
    <row r="401" spans="1:20" ht="16" x14ac:dyDescent="0.2">
      <c r="A401" s="183"/>
      <c r="B401" s="183"/>
      <c r="C401" s="183"/>
      <c r="D401" s="183"/>
      <c r="E401" s="183"/>
      <c r="F401" s="183"/>
      <c r="G401" s="183"/>
      <c r="H401" s="183"/>
      <c r="I401" s="183"/>
      <c r="J401" s="183"/>
      <c r="K401" s="183"/>
      <c r="L401" s="183"/>
      <c r="M401" s="183"/>
      <c r="N401" s="183"/>
      <c r="O401" s="183"/>
      <c r="P401" s="183"/>
      <c r="Q401" s="183"/>
      <c r="R401" s="183"/>
      <c r="S401" s="183"/>
      <c r="T401" s="183"/>
    </row>
    <row r="402" spans="1:20" ht="16" x14ac:dyDescent="0.2">
      <c r="A402" s="183"/>
      <c r="B402" s="183"/>
      <c r="C402" s="183"/>
      <c r="D402" s="183"/>
      <c r="E402" s="183"/>
      <c r="F402" s="183"/>
      <c r="G402" s="183"/>
      <c r="H402" s="183"/>
      <c r="I402" s="183"/>
      <c r="J402" s="183"/>
      <c r="K402" s="183"/>
      <c r="L402" s="183"/>
      <c r="M402" s="183"/>
      <c r="N402" s="183"/>
      <c r="O402" s="183"/>
      <c r="P402" s="183"/>
      <c r="Q402" s="183"/>
      <c r="R402" s="183"/>
      <c r="S402" s="183"/>
      <c r="T402" s="183"/>
    </row>
    <row r="403" spans="1:20" ht="16" x14ac:dyDescent="0.2">
      <c r="A403" s="183"/>
      <c r="B403" s="183"/>
      <c r="C403" s="183"/>
      <c r="D403" s="183"/>
      <c r="E403" s="183"/>
      <c r="F403" s="183"/>
      <c r="G403" s="183"/>
      <c r="H403" s="183"/>
      <c r="I403" s="183"/>
      <c r="J403" s="183"/>
      <c r="K403" s="183"/>
      <c r="L403" s="183"/>
      <c r="M403" s="183"/>
      <c r="N403" s="183"/>
      <c r="O403" s="183"/>
      <c r="P403" s="183"/>
      <c r="Q403" s="183"/>
      <c r="R403" s="183"/>
      <c r="S403" s="183"/>
      <c r="T403" s="183"/>
    </row>
    <row r="404" spans="1:20" ht="16" x14ac:dyDescent="0.2">
      <c r="A404" s="183"/>
      <c r="B404" s="183"/>
      <c r="C404" s="183"/>
      <c r="D404" s="183"/>
      <c r="E404" s="183"/>
      <c r="F404" s="183"/>
      <c r="G404" s="183"/>
      <c r="H404" s="183"/>
      <c r="I404" s="183"/>
      <c r="J404" s="183"/>
      <c r="K404" s="183"/>
      <c r="L404" s="183"/>
      <c r="M404" s="183"/>
      <c r="N404" s="183"/>
      <c r="O404" s="183"/>
      <c r="P404" s="183"/>
      <c r="Q404" s="183"/>
      <c r="R404" s="183"/>
      <c r="S404" s="183"/>
      <c r="T404" s="183"/>
    </row>
    <row r="405" spans="1:20" ht="16" x14ac:dyDescent="0.2">
      <c r="A405" s="183"/>
      <c r="B405" s="183"/>
      <c r="C405" s="183"/>
      <c r="D405" s="183"/>
      <c r="E405" s="183"/>
      <c r="F405" s="183"/>
      <c r="G405" s="183"/>
      <c r="H405" s="183"/>
      <c r="I405" s="183"/>
      <c r="J405" s="183"/>
      <c r="K405" s="183"/>
      <c r="L405" s="183"/>
      <c r="M405" s="183"/>
      <c r="N405" s="183"/>
      <c r="O405" s="183"/>
      <c r="P405" s="183"/>
      <c r="Q405" s="183"/>
      <c r="R405" s="183"/>
      <c r="S405" s="183"/>
      <c r="T405" s="183"/>
    </row>
    <row r="406" spans="1:20" ht="16" x14ac:dyDescent="0.2">
      <c r="A406" s="183"/>
      <c r="B406" s="183"/>
      <c r="C406" s="183"/>
      <c r="D406" s="183"/>
      <c r="E406" s="183"/>
      <c r="F406" s="183"/>
      <c r="G406" s="183"/>
      <c r="H406" s="183"/>
      <c r="I406" s="183"/>
      <c r="J406" s="183"/>
      <c r="K406" s="183"/>
      <c r="L406" s="183"/>
      <c r="M406" s="183"/>
      <c r="N406" s="183"/>
      <c r="O406" s="183"/>
      <c r="P406" s="183"/>
      <c r="Q406" s="183"/>
      <c r="R406" s="183"/>
      <c r="S406" s="183"/>
      <c r="T406" s="183"/>
    </row>
    <row r="407" spans="1:20" ht="16" x14ac:dyDescent="0.2">
      <c r="A407" s="183"/>
      <c r="B407" s="183"/>
      <c r="C407" s="183"/>
      <c r="D407" s="183"/>
      <c r="E407" s="183"/>
      <c r="F407" s="183"/>
      <c r="G407" s="183"/>
      <c r="H407" s="183"/>
      <c r="I407" s="183"/>
      <c r="J407" s="183"/>
      <c r="K407" s="183"/>
      <c r="L407" s="183"/>
      <c r="M407" s="183"/>
      <c r="N407" s="183"/>
      <c r="O407" s="183"/>
      <c r="P407" s="183"/>
      <c r="Q407" s="183"/>
      <c r="R407" s="183"/>
      <c r="S407" s="183"/>
      <c r="T407" s="183"/>
    </row>
    <row r="408" spans="1:20" ht="16" x14ac:dyDescent="0.2">
      <c r="A408" s="183"/>
      <c r="B408" s="183"/>
      <c r="C408" s="183"/>
      <c r="D408" s="183"/>
      <c r="E408" s="183"/>
      <c r="F408" s="183"/>
      <c r="G408" s="183"/>
      <c r="H408" s="183"/>
      <c r="I408" s="183"/>
      <c r="J408" s="183"/>
      <c r="K408" s="183"/>
      <c r="L408" s="183"/>
      <c r="M408" s="183"/>
      <c r="N408" s="183"/>
      <c r="O408" s="183"/>
      <c r="P408" s="183"/>
      <c r="Q408" s="183"/>
      <c r="R408" s="183"/>
      <c r="S408" s="183"/>
      <c r="T408" s="183"/>
    </row>
    <row r="409" spans="1:20" ht="16" x14ac:dyDescent="0.2">
      <c r="A409" s="183"/>
      <c r="B409" s="183"/>
      <c r="C409" s="183"/>
      <c r="D409" s="183"/>
      <c r="E409" s="183"/>
      <c r="F409" s="183"/>
      <c r="G409" s="183"/>
      <c r="H409" s="183"/>
      <c r="I409" s="183"/>
      <c r="J409" s="183"/>
      <c r="K409" s="183"/>
      <c r="L409" s="183"/>
      <c r="M409" s="183"/>
      <c r="N409" s="183"/>
      <c r="O409" s="183"/>
      <c r="P409" s="183"/>
      <c r="Q409" s="183"/>
      <c r="R409" s="183"/>
      <c r="S409" s="183"/>
      <c r="T409" s="183"/>
    </row>
    <row r="410" spans="1:20" ht="16" x14ac:dyDescent="0.2">
      <c r="A410" s="183"/>
      <c r="B410" s="183"/>
      <c r="C410" s="183"/>
      <c r="D410" s="183"/>
      <c r="E410" s="183"/>
      <c r="F410" s="183"/>
      <c r="G410" s="183"/>
      <c r="H410" s="183"/>
      <c r="I410" s="183"/>
      <c r="J410" s="183"/>
      <c r="K410" s="183"/>
      <c r="L410" s="183"/>
      <c r="M410" s="183"/>
      <c r="N410" s="183"/>
      <c r="O410" s="183"/>
      <c r="P410" s="183"/>
      <c r="Q410" s="183"/>
      <c r="R410" s="183"/>
      <c r="S410" s="183"/>
      <c r="T410" s="183"/>
    </row>
    <row r="411" spans="1:20" ht="16" x14ac:dyDescent="0.2">
      <c r="A411" s="183"/>
      <c r="B411" s="183"/>
      <c r="C411" s="183"/>
      <c r="D411" s="183"/>
      <c r="E411" s="183"/>
      <c r="F411" s="183"/>
      <c r="G411" s="183"/>
      <c r="H411" s="183"/>
      <c r="I411" s="183"/>
      <c r="J411" s="183"/>
      <c r="K411" s="183"/>
      <c r="L411" s="183"/>
      <c r="M411" s="183"/>
      <c r="N411" s="183"/>
      <c r="O411" s="183"/>
      <c r="P411" s="183"/>
      <c r="Q411" s="183"/>
      <c r="R411" s="183"/>
      <c r="S411" s="183"/>
      <c r="T411" s="183"/>
    </row>
    <row r="412" spans="1:20" ht="16" x14ac:dyDescent="0.2">
      <c r="A412" s="183"/>
      <c r="B412" s="183"/>
      <c r="C412" s="183"/>
      <c r="D412" s="183"/>
      <c r="E412" s="183"/>
      <c r="F412" s="183"/>
      <c r="G412" s="183"/>
      <c r="H412" s="183"/>
      <c r="I412" s="183"/>
      <c r="J412" s="183"/>
      <c r="K412" s="183"/>
      <c r="L412" s="183"/>
      <c r="M412" s="183"/>
      <c r="N412" s="183"/>
      <c r="O412" s="183"/>
      <c r="P412" s="183"/>
      <c r="Q412" s="183"/>
      <c r="R412" s="183"/>
      <c r="S412" s="183"/>
      <c r="T412" s="183"/>
    </row>
    <row r="413" spans="1:20" ht="16" x14ac:dyDescent="0.2">
      <c r="A413" s="183"/>
      <c r="B413" s="183"/>
      <c r="C413" s="183"/>
      <c r="D413" s="183"/>
      <c r="E413" s="183"/>
      <c r="F413" s="183"/>
      <c r="G413" s="183"/>
      <c r="H413" s="183"/>
      <c r="I413" s="183"/>
      <c r="J413" s="183"/>
      <c r="K413" s="183"/>
      <c r="L413" s="183"/>
      <c r="M413" s="183"/>
      <c r="N413" s="183"/>
      <c r="O413" s="183"/>
      <c r="P413" s="183"/>
      <c r="Q413" s="183"/>
      <c r="R413" s="183"/>
      <c r="S413" s="183"/>
      <c r="T413" s="183"/>
    </row>
    <row r="414" spans="1:20" ht="16" x14ac:dyDescent="0.2">
      <c r="A414" s="183"/>
      <c r="B414" s="183"/>
      <c r="C414" s="183"/>
      <c r="D414" s="183"/>
      <c r="E414" s="183"/>
      <c r="F414" s="183"/>
      <c r="G414" s="183"/>
      <c r="H414" s="183"/>
      <c r="I414" s="183"/>
      <c r="J414" s="183"/>
      <c r="K414" s="183"/>
      <c r="L414" s="183"/>
      <c r="M414" s="183"/>
      <c r="N414" s="183"/>
      <c r="O414" s="183"/>
      <c r="P414" s="183"/>
      <c r="Q414" s="183"/>
      <c r="R414" s="183"/>
      <c r="S414" s="183"/>
      <c r="T414" s="183"/>
    </row>
    <row r="415" spans="1:20" ht="16" x14ac:dyDescent="0.2">
      <c r="A415" s="183"/>
      <c r="B415" s="183"/>
      <c r="C415" s="183"/>
      <c r="D415" s="183"/>
      <c r="E415" s="183"/>
      <c r="F415" s="183"/>
      <c r="G415" s="183"/>
      <c r="H415" s="183"/>
      <c r="I415" s="183"/>
      <c r="J415" s="183"/>
      <c r="K415" s="183"/>
      <c r="L415" s="183"/>
      <c r="M415" s="183"/>
      <c r="N415" s="183"/>
      <c r="O415" s="183"/>
      <c r="P415" s="183"/>
      <c r="Q415" s="183"/>
      <c r="R415" s="183"/>
      <c r="S415" s="183"/>
      <c r="T415" s="183"/>
    </row>
    <row r="416" spans="1:20" ht="16" x14ac:dyDescent="0.2">
      <c r="A416" s="183"/>
      <c r="B416" s="183"/>
      <c r="C416" s="183"/>
      <c r="D416" s="183"/>
      <c r="E416" s="183"/>
      <c r="F416" s="183"/>
      <c r="G416" s="183"/>
      <c r="H416" s="183"/>
      <c r="I416" s="183"/>
      <c r="J416" s="183"/>
      <c r="K416" s="183"/>
      <c r="L416" s="183"/>
      <c r="M416" s="183"/>
      <c r="N416" s="183"/>
      <c r="O416" s="183"/>
      <c r="P416" s="183"/>
      <c r="Q416" s="183"/>
      <c r="R416" s="183"/>
      <c r="S416" s="183"/>
      <c r="T416" s="183"/>
    </row>
    <row r="417" spans="1:20" ht="16" x14ac:dyDescent="0.2">
      <c r="A417" s="183"/>
      <c r="B417" s="183"/>
      <c r="C417" s="183"/>
      <c r="D417" s="183"/>
      <c r="E417" s="183"/>
      <c r="F417" s="183"/>
      <c r="G417" s="183"/>
      <c r="H417" s="183"/>
      <c r="I417" s="183"/>
      <c r="J417" s="183"/>
      <c r="K417" s="183"/>
      <c r="L417" s="183"/>
      <c r="M417" s="183"/>
      <c r="N417" s="183"/>
      <c r="O417" s="183"/>
      <c r="P417" s="183"/>
      <c r="Q417" s="183"/>
      <c r="R417" s="183"/>
      <c r="S417" s="183"/>
      <c r="T417" s="183"/>
    </row>
    <row r="418" spans="1:20" ht="16" x14ac:dyDescent="0.2">
      <c r="A418" s="183"/>
      <c r="B418" s="183"/>
      <c r="C418" s="183"/>
      <c r="D418" s="183"/>
      <c r="E418" s="183"/>
      <c r="F418" s="183"/>
      <c r="G418" s="183"/>
      <c r="H418" s="183"/>
      <c r="I418" s="183"/>
      <c r="J418" s="183"/>
      <c r="K418" s="183"/>
      <c r="L418" s="183"/>
      <c r="M418" s="183"/>
      <c r="N418" s="183"/>
      <c r="O418" s="183"/>
      <c r="P418" s="183"/>
      <c r="Q418" s="183"/>
      <c r="R418" s="183"/>
      <c r="S418" s="183"/>
      <c r="T418" s="183"/>
    </row>
    <row r="419" spans="1:20" ht="16" x14ac:dyDescent="0.2">
      <c r="A419" s="183"/>
      <c r="B419" s="183"/>
      <c r="C419" s="183"/>
      <c r="D419" s="183"/>
      <c r="E419" s="183"/>
      <c r="F419" s="183"/>
      <c r="G419" s="183"/>
      <c r="H419" s="183"/>
      <c r="I419" s="183"/>
      <c r="J419" s="183"/>
      <c r="K419" s="183"/>
      <c r="L419" s="183"/>
      <c r="M419" s="183"/>
      <c r="N419" s="183"/>
      <c r="O419" s="183"/>
      <c r="P419" s="183"/>
      <c r="Q419" s="183"/>
      <c r="R419" s="183"/>
      <c r="S419" s="183"/>
      <c r="T419" s="183"/>
    </row>
    <row r="420" spans="1:20" ht="16" x14ac:dyDescent="0.2">
      <c r="A420" s="183"/>
      <c r="B420" s="183"/>
      <c r="C420" s="183"/>
      <c r="D420" s="183"/>
      <c r="E420" s="183"/>
      <c r="F420" s="183"/>
      <c r="G420" s="183"/>
      <c r="H420" s="183"/>
      <c r="I420" s="183"/>
      <c r="J420" s="183"/>
      <c r="K420" s="183"/>
      <c r="L420" s="183"/>
      <c r="M420" s="183"/>
      <c r="N420" s="183"/>
      <c r="O420" s="183"/>
      <c r="P420" s="183"/>
      <c r="Q420" s="183"/>
      <c r="R420" s="183"/>
      <c r="S420" s="183"/>
      <c r="T420" s="183"/>
    </row>
    <row r="421" spans="1:20" ht="16" x14ac:dyDescent="0.2">
      <c r="A421" s="183"/>
      <c r="B421" s="183"/>
      <c r="C421" s="183"/>
      <c r="D421" s="183"/>
      <c r="E421" s="183"/>
      <c r="F421" s="183"/>
      <c r="G421" s="183"/>
      <c r="H421" s="183"/>
      <c r="I421" s="183"/>
      <c r="J421" s="183"/>
      <c r="K421" s="183"/>
      <c r="L421" s="183"/>
      <c r="M421" s="183"/>
      <c r="N421" s="183"/>
      <c r="O421" s="183"/>
      <c r="P421" s="183"/>
      <c r="Q421" s="183"/>
      <c r="R421" s="183"/>
      <c r="S421" s="183"/>
      <c r="T421" s="183"/>
    </row>
    <row r="422" spans="1:20" ht="16" x14ac:dyDescent="0.2">
      <c r="A422" s="183"/>
      <c r="B422" s="183"/>
      <c r="C422" s="183"/>
      <c r="D422" s="183"/>
      <c r="E422" s="183"/>
      <c r="F422" s="183"/>
      <c r="G422" s="183"/>
      <c r="H422" s="183"/>
      <c r="I422" s="183"/>
      <c r="J422" s="183"/>
      <c r="K422" s="183"/>
      <c r="L422" s="183"/>
      <c r="M422" s="183"/>
      <c r="N422" s="183"/>
      <c r="O422" s="183"/>
      <c r="P422" s="183"/>
      <c r="Q422" s="183"/>
      <c r="R422" s="183"/>
      <c r="S422" s="183"/>
      <c r="T422" s="183"/>
    </row>
    <row r="423" spans="1:20" ht="16" x14ac:dyDescent="0.2">
      <c r="A423" s="183"/>
      <c r="B423" s="183"/>
      <c r="C423" s="183"/>
      <c r="D423" s="183"/>
      <c r="E423" s="183"/>
      <c r="F423" s="183"/>
      <c r="G423" s="183"/>
      <c r="H423" s="183"/>
      <c r="I423" s="183"/>
      <c r="J423" s="183"/>
      <c r="K423" s="183"/>
      <c r="L423" s="183"/>
      <c r="M423" s="183"/>
      <c r="N423" s="183"/>
      <c r="O423" s="183"/>
      <c r="P423" s="183"/>
      <c r="Q423" s="183"/>
      <c r="R423" s="183"/>
      <c r="S423" s="183"/>
      <c r="T423" s="183"/>
    </row>
    <row r="424" spans="1:20" ht="16" x14ac:dyDescent="0.2">
      <c r="A424" s="183"/>
      <c r="B424" s="183"/>
      <c r="C424" s="183"/>
      <c r="D424" s="183"/>
      <c r="E424" s="183"/>
      <c r="F424" s="183"/>
      <c r="G424" s="183"/>
      <c r="H424" s="183"/>
      <c r="I424" s="183"/>
      <c r="J424" s="183"/>
      <c r="K424" s="183"/>
      <c r="L424" s="183"/>
      <c r="M424" s="183"/>
      <c r="N424" s="183"/>
      <c r="O424" s="183"/>
      <c r="P424" s="183"/>
      <c r="Q424" s="183"/>
      <c r="R424" s="183"/>
      <c r="S424" s="183"/>
      <c r="T424" s="183"/>
    </row>
    <row r="425" spans="1:20" ht="16" x14ac:dyDescent="0.2">
      <c r="A425" s="183"/>
      <c r="B425" s="183"/>
      <c r="C425" s="183"/>
      <c r="D425" s="183"/>
      <c r="E425" s="183"/>
      <c r="F425" s="183"/>
      <c r="G425" s="183"/>
      <c r="H425" s="183"/>
      <c r="I425" s="183"/>
      <c r="J425" s="183"/>
      <c r="K425" s="183"/>
      <c r="L425" s="183"/>
      <c r="M425" s="183"/>
      <c r="N425" s="183"/>
      <c r="O425" s="183"/>
      <c r="P425" s="183"/>
      <c r="Q425" s="183"/>
      <c r="R425" s="183"/>
      <c r="S425" s="183"/>
      <c r="T425" s="183"/>
    </row>
    <row r="426" spans="1:20" ht="16" x14ac:dyDescent="0.2">
      <c r="A426" s="183"/>
      <c r="B426" s="183"/>
      <c r="C426" s="183"/>
      <c r="D426" s="183"/>
      <c r="E426" s="183"/>
      <c r="F426" s="183"/>
      <c r="G426" s="183"/>
      <c r="H426" s="183"/>
      <c r="I426" s="183"/>
      <c r="J426" s="183"/>
      <c r="K426" s="183"/>
      <c r="L426" s="183"/>
      <c r="M426" s="183"/>
      <c r="N426" s="183"/>
      <c r="O426" s="183"/>
      <c r="P426" s="183"/>
      <c r="Q426" s="183"/>
      <c r="R426" s="183"/>
      <c r="S426" s="183"/>
      <c r="T426" s="183"/>
    </row>
    <row r="427" spans="1:20" ht="16" x14ac:dyDescent="0.2">
      <c r="A427" s="183"/>
      <c r="B427" s="183"/>
      <c r="C427" s="183"/>
      <c r="D427" s="183"/>
      <c r="E427" s="183"/>
      <c r="F427" s="183"/>
      <c r="G427" s="183"/>
      <c r="H427" s="183"/>
      <c r="I427" s="183"/>
      <c r="J427" s="183"/>
      <c r="K427" s="183"/>
      <c r="L427" s="183"/>
      <c r="M427" s="183"/>
      <c r="N427" s="183"/>
      <c r="O427" s="183"/>
      <c r="P427" s="183"/>
      <c r="Q427" s="183"/>
      <c r="R427" s="183"/>
      <c r="S427" s="183"/>
      <c r="T427" s="183"/>
    </row>
    <row r="428" spans="1:20" ht="16" x14ac:dyDescent="0.2">
      <c r="A428" s="183"/>
      <c r="B428" s="183"/>
      <c r="C428" s="183"/>
      <c r="D428" s="183"/>
      <c r="E428" s="183"/>
      <c r="F428" s="183"/>
      <c r="G428" s="183"/>
      <c r="H428" s="183"/>
      <c r="I428" s="183"/>
      <c r="J428" s="183"/>
      <c r="K428" s="183"/>
      <c r="L428" s="183"/>
      <c r="M428" s="183"/>
      <c r="N428" s="183"/>
      <c r="O428" s="183"/>
      <c r="P428" s="183"/>
      <c r="Q428" s="183"/>
      <c r="R428" s="183"/>
      <c r="S428" s="183"/>
      <c r="T428" s="183"/>
    </row>
    <row r="429" spans="1:20" ht="16" x14ac:dyDescent="0.2">
      <c r="A429" s="183"/>
      <c r="B429" s="183"/>
      <c r="C429" s="183"/>
      <c r="D429" s="183"/>
      <c r="E429" s="183"/>
      <c r="F429" s="183"/>
      <c r="G429" s="183"/>
      <c r="H429" s="183"/>
      <c r="I429" s="183"/>
      <c r="J429" s="183"/>
      <c r="K429" s="183"/>
      <c r="L429" s="183"/>
      <c r="M429" s="183"/>
      <c r="N429" s="183"/>
      <c r="O429" s="183"/>
      <c r="P429" s="183"/>
      <c r="Q429" s="183"/>
      <c r="R429" s="183"/>
      <c r="S429" s="183"/>
      <c r="T429" s="183"/>
    </row>
    <row r="430" spans="1:20" ht="16" x14ac:dyDescent="0.2">
      <c r="A430" s="183"/>
      <c r="B430" s="183"/>
      <c r="C430" s="183"/>
      <c r="D430" s="183"/>
      <c r="E430" s="183"/>
      <c r="F430" s="183"/>
      <c r="G430" s="183"/>
      <c r="H430" s="183"/>
      <c r="I430" s="183"/>
      <c r="J430" s="183"/>
      <c r="K430" s="183"/>
      <c r="L430" s="183"/>
      <c r="M430" s="183"/>
      <c r="N430" s="183"/>
      <c r="O430" s="183"/>
      <c r="P430" s="183"/>
      <c r="Q430" s="183"/>
      <c r="R430" s="183"/>
      <c r="S430" s="183"/>
      <c r="T430" s="183"/>
    </row>
    <row r="431" spans="1:20" ht="16" x14ac:dyDescent="0.2">
      <c r="A431" s="183"/>
      <c r="B431" s="183"/>
      <c r="C431" s="183"/>
      <c r="D431" s="183"/>
      <c r="E431" s="183"/>
      <c r="F431" s="183"/>
      <c r="G431" s="183"/>
      <c r="H431" s="183"/>
      <c r="I431" s="183"/>
      <c r="J431" s="183"/>
      <c r="K431" s="183"/>
      <c r="L431" s="183"/>
      <c r="M431" s="183"/>
      <c r="N431" s="183"/>
      <c r="O431" s="183"/>
      <c r="P431" s="183"/>
      <c r="Q431" s="183"/>
      <c r="R431" s="183"/>
      <c r="S431" s="183"/>
      <c r="T431" s="183"/>
    </row>
    <row r="432" spans="1:20" ht="16" x14ac:dyDescent="0.2">
      <c r="A432" s="183"/>
      <c r="B432" s="183"/>
      <c r="C432" s="183"/>
      <c r="D432" s="183"/>
      <c r="E432" s="183"/>
      <c r="F432" s="183"/>
      <c r="G432" s="183"/>
      <c r="H432" s="183"/>
      <c r="I432" s="183"/>
      <c r="J432" s="183"/>
      <c r="K432" s="183"/>
      <c r="L432" s="183"/>
      <c r="M432" s="183"/>
      <c r="N432" s="183"/>
      <c r="O432" s="183"/>
      <c r="P432" s="183"/>
      <c r="Q432" s="183"/>
      <c r="R432" s="183"/>
      <c r="S432" s="183"/>
      <c r="T432" s="183"/>
    </row>
    <row r="433" spans="1:20" ht="16" x14ac:dyDescent="0.2">
      <c r="A433" s="183"/>
      <c r="B433" s="183"/>
      <c r="C433" s="183"/>
      <c r="D433" s="183"/>
      <c r="E433" s="183"/>
      <c r="F433" s="183"/>
      <c r="G433" s="183"/>
      <c r="H433" s="183"/>
      <c r="I433" s="183"/>
      <c r="J433" s="183"/>
      <c r="K433" s="183"/>
      <c r="L433" s="183"/>
      <c r="M433" s="183"/>
      <c r="N433" s="183"/>
      <c r="O433" s="183"/>
      <c r="P433" s="183"/>
      <c r="Q433" s="183"/>
      <c r="R433" s="183"/>
      <c r="S433" s="183"/>
      <c r="T433" s="183"/>
    </row>
    <row r="434" spans="1:20" ht="16" x14ac:dyDescent="0.2">
      <c r="A434" s="183"/>
      <c r="B434" s="183"/>
      <c r="C434" s="183"/>
      <c r="D434" s="183"/>
      <c r="E434" s="183"/>
      <c r="F434" s="183"/>
      <c r="G434" s="183"/>
      <c r="H434" s="183"/>
      <c r="I434" s="183"/>
      <c r="J434" s="183"/>
      <c r="K434" s="183"/>
      <c r="L434" s="183"/>
      <c r="M434" s="183"/>
      <c r="N434" s="183"/>
      <c r="O434" s="183"/>
      <c r="P434" s="183"/>
      <c r="Q434" s="183"/>
      <c r="R434" s="183"/>
      <c r="S434" s="183"/>
      <c r="T434" s="183"/>
    </row>
    <row r="435" spans="1:20" ht="16" x14ac:dyDescent="0.2">
      <c r="A435" s="183"/>
      <c r="B435" s="183"/>
      <c r="C435" s="183"/>
      <c r="D435" s="183"/>
      <c r="E435" s="183"/>
      <c r="F435" s="183"/>
      <c r="G435" s="183"/>
      <c r="H435" s="183"/>
      <c r="I435" s="183"/>
      <c r="J435" s="183"/>
      <c r="K435" s="183"/>
      <c r="L435" s="183"/>
      <c r="M435" s="183"/>
      <c r="N435" s="183"/>
      <c r="O435" s="183"/>
      <c r="P435" s="183"/>
      <c r="Q435" s="183"/>
      <c r="R435" s="183"/>
      <c r="S435" s="183"/>
      <c r="T435" s="183"/>
    </row>
    <row r="436" spans="1:20" ht="16" x14ac:dyDescent="0.2">
      <c r="A436" s="183"/>
      <c r="B436" s="183"/>
      <c r="C436" s="183"/>
      <c r="D436" s="183"/>
      <c r="E436" s="183"/>
      <c r="F436" s="183"/>
      <c r="G436" s="183"/>
      <c r="H436" s="183"/>
      <c r="I436" s="183"/>
      <c r="J436" s="183"/>
      <c r="K436" s="183"/>
      <c r="L436" s="183"/>
      <c r="M436" s="183"/>
      <c r="N436" s="183"/>
      <c r="O436" s="183"/>
      <c r="P436" s="183"/>
      <c r="Q436" s="183"/>
      <c r="R436" s="183"/>
      <c r="S436" s="183"/>
      <c r="T436" s="183"/>
    </row>
    <row r="437" spans="1:20" ht="16" x14ac:dyDescent="0.2">
      <c r="A437" s="183"/>
      <c r="B437" s="183"/>
      <c r="C437" s="183"/>
      <c r="D437" s="183"/>
      <c r="E437" s="183"/>
      <c r="F437" s="183"/>
      <c r="G437" s="183"/>
      <c r="H437" s="183"/>
      <c r="I437" s="183"/>
      <c r="J437" s="183"/>
      <c r="K437" s="183"/>
      <c r="L437" s="183"/>
      <c r="M437" s="183"/>
      <c r="N437" s="183"/>
      <c r="O437" s="183"/>
      <c r="P437" s="183"/>
      <c r="Q437" s="183"/>
      <c r="R437" s="183"/>
      <c r="S437" s="183"/>
      <c r="T437" s="183"/>
    </row>
    <row r="438" spans="1:20" ht="16" x14ac:dyDescent="0.2">
      <c r="A438" s="183"/>
      <c r="B438" s="183"/>
      <c r="C438" s="183"/>
      <c r="D438" s="183"/>
      <c r="E438" s="183"/>
      <c r="F438" s="183"/>
      <c r="G438" s="183"/>
      <c r="H438" s="183"/>
      <c r="I438" s="183"/>
      <c r="J438" s="183"/>
      <c r="K438" s="183"/>
      <c r="L438" s="183"/>
      <c r="M438" s="183"/>
      <c r="N438" s="183"/>
      <c r="O438" s="183"/>
      <c r="P438" s="183"/>
      <c r="Q438" s="183"/>
      <c r="R438" s="183"/>
      <c r="S438" s="183"/>
      <c r="T438" s="183"/>
    </row>
    <row r="439" spans="1:20" ht="16" x14ac:dyDescent="0.2">
      <c r="A439" s="183"/>
      <c r="B439" s="183"/>
      <c r="C439" s="183"/>
      <c r="D439" s="183"/>
      <c r="E439" s="183"/>
      <c r="F439" s="183"/>
      <c r="G439" s="183"/>
      <c r="H439" s="183"/>
      <c r="I439" s="183"/>
      <c r="J439" s="183"/>
      <c r="K439" s="183"/>
      <c r="L439" s="183"/>
      <c r="M439" s="183"/>
      <c r="N439" s="183"/>
      <c r="O439" s="183"/>
      <c r="P439" s="183"/>
      <c r="Q439" s="183"/>
      <c r="R439" s="183"/>
      <c r="S439" s="183"/>
      <c r="T439" s="183"/>
    </row>
    <row r="440" spans="1:20" ht="16" x14ac:dyDescent="0.2">
      <c r="A440" s="183"/>
      <c r="B440" s="183"/>
      <c r="C440" s="183"/>
      <c r="D440" s="183"/>
      <c r="E440" s="183"/>
      <c r="F440" s="183"/>
      <c r="G440" s="183"/>
      <c r="H440" s="183"/>
      <c r="I440" s="183"/>
      <c r="J440" s="183"/>
      <c r="K440" s="183"/>
      <c r="L440" s="183"/>
      <c r="M440" s="183"/>
      <c r="N440" s="183"/>
      <c r="O440" s="183"/>
      <c r="P440" s="183"/>
      <c r="Q440" s="183"/>
      <c r="R440" s="183"/>
      <c r="S440" s="183"/>
      <c r="T440" s="183"/>
    </row>
    <row r="441" spans="1:20" ht="16" x14ac:dyDescent="0.2">
      <c r="A441" s="183"/>
      <c r="B441" s="183"/>
      <c r="C441" s="183"/>
      <c r="D441" s="183"/>
      <c r="E441" s="183"/>
      <c r="F441" s="183"/>
      <c r="G441" s="183"/>
      <c r="H441" s="183"/>
      <c r="I441" s="183"/>
      <c r="J441" s="183"/>
      <c r="K441" s="183"/>
      <c r="L441" s="183"/>
      <c r="M441" s="183"/>
      <c r="N441" s="183"/>
      <c r="O441" s="183"/>
      <c r="P441" s="183"/>
      <c r="Q441" s="183"/>
      <c r="R441" s="183"/>
      <c r="S441" s="183"/>
      <c r="T441" s="183"/>
    </row>
    <row r="442" spans="1:20" ht="16" x14ac:dyDescent="0.2">
      <c r="A442" s="183"/>
      <c r="B442" s="183"/>
      <c r="C442" s="183"/>
      <c r="D442" s="183"/>
      <c r="E442" s="183"/>
      <c r="F442" s="183"/>
      <c r="G442" s="183"/>
      <c r="H442" s="183"/>
      <c r="I442" s="183"/>
      <c r="J442" s="183"/>
      <c r="K442" s="183"/>
      <c r="L442" s="183"/>
      <c r="M442" s="183"/>
      <c r="N442" s="183"/>
      <c r="O442" s="183"/>
      <c r="P442" s="183"/>
      <c r="Q442" s="183"/>
      <c r="R442" s="183"/>
      <c r="S442" s="183"/>
      <c r="T442" s="183"/>
    </row>
    <row r="443" spans="1:20" ht="16" x14ac:dyDescent="0.2">
      <c r="A443" s="183"/>
      <c r="B443" s="183"/>
      <c r="C443" s="183"/>
      <c r="D443" s="183"/>
      <c r="E443" s="183"/>
      <c r="F443" s="183"/>
      <c r="G443" s="183"/>
      <c r="H443" s="183"/>
      <c r="I443" s="183"/>
      <c r="J443" s="183"/>
      <c r="K443" s="183"/>
      <c r="L443" s="183"/>
      <c r="M443" s="183"/>
      <c r="N443" s="183"/>
      <c r="O443" s="183"/>
      <c r="P443" s="183"/>
      <c r="Q443" s="183"/>
      <c r="R443" s="183"/>
      <c r="S443" s="183"/>
      <c r="T443" s="183"/>
    </row>
    <row r="444" spans="1:20" ht="16" x14ac:dyDescent="0.2">
      <c r="A444" s="183"/>
      <c r="B444" s="183"/>
      <c r="C444" s="183"/>
      <c r="D444" s="183"/>
      <c r="E444" s="183"/>
      <c r="F444" s="183"/>
      <c r="G444" s="183"/>
      <c r="H444" s="183"/>
      <c r="I444" s="183"/>
      <c r="J444" s="183"/>
      <c r="K444" s="183"/>
      <c r="L444" s="183"/>
      <c r="M444" s="183"/>
      <c r="N444" s="183"/>
      <c r="O444" s="183"/>
      <c r="P444" s="183"/>
      <c r="Q444" s="183"/>
      <c r="R444" s="183"/>
      <c r="S444" s="183"/>
      <c r="T444" s="183"/>
    </row>
    <row r="445" spans="1:20" ht="16" x14ac:dyDescent="0.2">
      <c r="A445" s="183"/>
      <c r="B445" s="183"/>
      <c r="C445" s="183"/>
      <c r="D445" s="183"/>
      <c r="E445" s="183"/>
      <c r="F445" s="183"/>
      <c r="G445" s="183"/>
      <c r="H445" s="183"/>
      <c r="I445" s="183"/>
      <c r="J445" s="183"/>
      <c r="K445" s="183"/>
      <c r="L445" s="183"/>
      <c r="M445" s="183"/>
      <c r="N445" s="183"/>
      <c r="O445" s="183"/>
      <c r="P445" s="183"/>
      <c r="Q445" s="183"/>
      <c r="R445" s="183"/>
      <c r="S445" s="183"/>
      <c r="T445" s="183"/>
    </row>
    <row r="446" spans="1:20" ht="16" x14ac:dyDescent="0.2">
      <c r="A446" s="183"/>
      <c r="B446" s="183"/>
      <c r="C446" s="183"/>
      <c r="D446" s="183"/>
      <c r="E446" s="183"/>
      <c r="F446" s="183"/>
      <c r="G446" s="183"/>
      <c r="H446" s="183"/>
      <c r="I446" s="183"/>
      <c r="J446" s="183"/>
      <c r="K446" s="183"/>
      <c r="L446" s="183"/>
      <c r="M446" s="183"/>
      <c r="N446" s="183"/>
      <c r="O446" s="183"/>
      <c r="P446" s="183"/>
      <c r="Q446" s="183"/>
      <c r="R446" s="183"/>
      <c r="S446" s="183"/>
      <c r="T446" s="183"/>
    </row>
    <row r="447" spans="1:20" ht="16" x14ac:dyDescent="0.2">
      <c r="A447" s="183"/>
      <c r="B447" s="183"/>
      <c r="C447" s="183"/>
      <c r="D447" s="183"/>
      <c r="E447" s="183"/>
      <c r="F447" s="183"/>
      <c r="G447" s="183"/>
      <c r="H447" s="183"/>
      <c r="I447" s="183"/>
      <c r="J447" s="183"/>
      <c r="K447" s="183"/>
      <c r="L447" s="183"/>
      <c r="M447" s="183"/>
      <c r="N447" s="183"/>
      <c r="O447" s="183"/>
      <c r="P447" s="183"/>
      <c r="Q447" s="183"/>
      <c r="R447" s="183"/>
      <c r="S447" s="183"/>
      <c r="T447" s="183"/>
    </row>
    <row r="448" spans="1:20" ht="16" x14ac:dyDescent="0.2">
      <c r="A448" s="183"/>
      <c r="B448" s="183"/>
      <c r="C448" s="183"/>
      <c r="D448" s="183"/>
      <c r="E448" s="183"/>
      <c r="F448" s="183"/>
      <c r="G448" s="183"/>
      <c r="H448" s="183"/>
      <c r="I448" s="183"/>
      <c r="J448" s="183"/>
      <c r="K448" s="183"/>
      <c r="L448" s="183"/>
      <c r="M448" s="183"/>
      <c r="N448" s="183"/>
      <c r="O448" s="183"/>
      <c r="P448" s="183"/>
      <c r="Q448" s="183"/>
      <c r="R448" s="183"/>
      <c r="S448" s="183"/>
      <c r="T448" s="183"/>
    </row>
    <row r="449" spans="1:20" ht="16" x14ac:dyDescent="0.2">
      <c r="A449" s="183"/>
      <c r="B449" s="183"/>
      <c r="C449" s="183"/>
      <c r="D449" s="183"/>
      <c r="E449" s="183"/>
      <c r="F449" s="183"/>
      <c r="G449" s="183"/>
      <c r="H449" s="183"/>
      <c r="I449" s="183"/>
      <c r="J449" s="183"/>
      <c r="K449" s="183"/>
      <c r="L449" s="183"/>
      <c r="M449" s="183"/>
      <c r="N449" s="183"/>
      <c r="O449" s="183"/>
      <c r="P449" s="183"/>
      <c r="Q449" s="183"/>
      <c r="R449" s="183"/>
      <c r="S449" s="183"/>
      <c r="T449" s="183"/>
    </row>
    <row r="450" spans="1:20" ht="16" x14ac:dyDescent="0.2">
      <c r="A450" s="183"/>
      <c r="B450" s="183"/>
      <c r="C450" s="183"/>
      <c r="D450" s="183"/>
      <c r="E450" s="183"/>
      <c r="F450" s="183"/>
      <c r="G450" s="183"/>
      <c r="H450" s="183"/>
      <c r="I450" s="183"/>
      <c r="J450" s="183"/>
      <c r="K450" s="183"/>
      <c r="L450" s="183"/>
      <c r="M450" s="183"/>
      <c r="N450" s="183"/>
      <c r="O450" s="183"/>
      <c r="P450" s="183"/>
      <c r="Q450" s="183"/>
      <c r="R450" s="183"/>
      <c r="S450" s="183"/>
      <c r="T450" s="183"/>
    </row>
    <row r="451" spans="1:20" ht="16" x14ac:dyDescent="0.2">
      <c r="A451" s="183"/>
      <c r="B451" s="183"/>
      <c r="C451" s="183"/>
      <c r="D451" s="183"/>
      <c r="E451" s="183"/>
      <c r="F451" s="183"/>
      <c r="G451" s="183"/>
      <c r="H451" s="183"/>
      <c r="I451" s="183"/>
      <c r="J451" s="183"/>
      <c r="K451" s="183"/>
      <c r="L451" s="183"/>
      <c r="M451" s="183"/>
      <c r="N451" s="183"/>
      <c r="O451" s="183"/>
      <c r="P451" s="183"/>
      <c r="Q451" s="183"/>
      <c r="R451" s="183"/>
      <c r="S451" s="183"/>
      <c r="T451" s="183"/>
    </row>
    <row r="452" spans="1:20" ht="16" x14ac:dyDescent="0.2">
      <c r="A452" s="183"/>
      <c r="B452" s="183"/>
      <c r="C452" s="183"/>
      <c r="D452" s="183"/>
      <c r="E452" s="183"/>
      <c r="F452" s="183"/>
      <c r="G452" s="183"/>
      <c r="H452" s="183"/>
      <c r="I452" s="183"/>
      <c r="J452" s="183"/>
      <c r="K452" s="183"/>
      <c r="L452" s="183"/>
      <c r="M452" s="183"/>
      <c r="N452" s="183"/>
      <c r="O452" s="183"/>
      <c r="P452" s="183"/>
      <c r="Q452" s="183"/>
      <c r="R452" s="183"/>
      <c r="S452" s="183"/>
      <c r="T452" s="183"/>
    </row>
    <row r="453" spans="1:20" ht="16" x14ac:dyDescent="0.2">
      <c r="A453" s="183"/>
      <c r="B453" s="183"/>
      <c r="C453" s="183"/>
      <c r="D453" s="183"/>
      <c r="E453" s="183"/>
      <c r="F453" s="183"/>
      <c r="G453" s="183"/>
      <c r="H453" s="183"/>
      <c r="I453" s="183"/>
      <c r="J453" s="183"/>
      <c r="K453" s="183"/>
      <c r="L453" s="183"/>
      <c r="M453" s="183"/>
      <c r="N453" s="183"/>
      <c r="O453" s="183"/>
      <c r="P453" s="183"/>
      <c r="Q453" s="183"/>
      <c r="R453" s="183"/>
      <c r="S453" s="183"/>
      <c r="T453" s="183"/>
    </row>
    <row r="454" spans="1:20" ht="16" x14ac:dyDescent="0.2">
      <c r="A454" s="183"/>
      <c r="B454" s="183"/>
      <c r="C454" s="183"/>
      <c r="D454" s="183"/>
      <c r="E454" s="183"/>
      <c r="F454" s="183"/>
      <c r="G454" s="183"/>
      <c r="H454" s="183"/>
      <c r="I454" s="183"/>
      <c r="J454" s="183"/>
      <c r="K454" s="183"/>
      <c r="L454" s="183"/>
      <c r="M454" s="183"/>
      <c r="N454" s="183"/>
      <c r="O454" s="183"/>
      <c r="P454" s="183"/>
      <c r="Q454" s="183"/>
      <c r="R454" s="183"/>
      <c r="S454" s="183"/>
      <c r="T454" s="183"/>
    </row>
    <row r="455" spans="1:20" ht="16" x14ac:dyDescent="0.2">
      <c r="A455" s="183"/>
      <c r="B455" s="183"/>
      <c r="C455" s="183"/>
      <c r="D455" s="183"/>
      <c r="E455" s="183"/>
      <c r="F455" s="183"/>
      <c r="G455" s="183"/>
      <c r="H455" s="183"/>
      <c r="I455" s="183"/>
      <c r="J455" s="183"/>
      <c r="K455" s="183"/>
      <c r="L455" s="183"/>
      <c r="M455" s="183"/>
      <c r="N455" s="183"/>
      <c r="O455" s="183"/>
      <c r="P455" s="183"/>
      <c r="Q455" s="183"/>
      <c r="R455" s="183"/>
      <c r="S455" s="183"/>
      <c r="T455" s="183"/>
    </row>
    <row r="456" spans="1:20" ht="16" x14ac:dyDescent="0.2">
      <c r="A456" s="183"/>
      <c r="B456" s="183"/>
      <c r="C456" s="183"/>
      <c r="D456" s="183"/>
      <c r="E456" s="183"/>
      <c r="F456" s="183"/>
      <c r="G456" s="183"/>
      <c r="H456" s="183"/>
      <c r="I456" s="183"/>
      <c r="J456" s="183"/>
      <c r="K456" s="183"/>
      <c r="L456" s="183"/>
      <c r="M456" s="183"/>
      <c r="N456" s="183"/>
      <c r="O456" s="183"/>
      <c r="P456" s="183"/>
      <c r="Q456" s="183"/>
      <c r="R456" s="183"/>
      <c r="S456" s="183"/>
      <c r="T456" s="183"/>
    </row>
    <row r="457" spans="1:20" ht="16" x14ac:dyDescent="0.2">
      <c r="A457" s="183"/>
      <c r="B457" s="183"/>
      <c r="C457" s="183"/>
      <c r="D457" s="183"/>
      <c r="E457" s="183"/>
      <c r="F457" s="183"/>
      <c r="G457" s="183"/>
      <c r="H457" s="183"/>
      <c r="I457" s="183"/>
      <c r="J457" s="183"/>
      <c r="K457" s="183"/>
      <c r="L457" s="183"/>
      <c r="M457" s="183"/>
      <c r="N457" s="183"/>
      <c r="O457" s="183"/>
      <c r="P457" s="183"/>
      <c r="Q457" s="183"/>
      <c r="R457" s="183"/>
      <c r="S457" s="183"/>
      <c r="T457" s="183"/>
    </row>
    <row r="458" spans="1:20" ht="16" x14ac:dyDescent="0.2">
      <c r="A458" s="183"/>
      <c r="B458" s="183"/>
      <c r="C458" s="183"/>
      <c r="D458" s="183"/>
      <c r="E458" s="183"/>
      <c r="F458" s="183"/>
      <c r="G458" s="183"/>
      <c r="H458" s="183"/>
      <c r="I458" s="183"/>
      <c r="J458" s="183"/>
      <c r="K458" s="183"/>
      <c r="L458" s="183"/>
      <c r="M458" s="183"/>
      <c r="N458" s="183"/>
      <c r="O458" s="183"/>
      <c r="P458" s="183"/>
      <c r="Q458" s="183"/>
      <c r="R458" s="183"/>
      <c r="S458" s="183"/>
      <c r="T458" s="183"/>
    </row>
    <row r="459" spans="1:20" ht="16" x14ac:dyDescent="0.2">
      <c r="A459" s="183"/>
      <c r="B459" s="183"/>
      <c r="C459" s="183"/>
      <c r="D459" s="183"/>
      <c r="E459" s="183"/>
      <c r="F459" s="183"/>
      <c r="G459" s="183"/>
      <c r="H459" s="183"/>
      <c r="I459" s="183"/>
      <c r="J459" s="183"/>
      <c r="K459" s="183"/>
      <c r="L459" s="183"/>
      <c r="M459" s="183"/>
      <c r="N459" s="183"/>
      <c r="O459" s="183"/>
      <c r="P459" s="183"/>
      <c r="Q459" s="183"/>
      <c r="R459" s="183"/>
      <c r="S459" s="183"/>
      <c r="T459" s="183"/>
    </row>
    <row r="460" spans="1:20" ht="16" x14ac:dyDescent="0.2">
      <c r="A460" s="183"/>
      <c r="B460" s="183"/>
      <c r="C460" s="183"/>
      <c r="D460" s="183"/>
      <c r="E460" s="183"/>
      <c r="F460" s="183"/>
      <c r="G460" s="183"/>
      <c r="H460" s="183"/>
      <c r="I460" s="183"/>
      <c r="J460" s="183"/>
      <c r="K460" s="183"/>
      <c r="L460" s="183"/>
      <c r="M460" s="183"/>
      <c r="N460" s="183"/>
      <c r="O460" s="183"/>
      <c r="P460" s="183"/>
      <c r="Q460" s="183"/>
      <c r="R460" s="183"/>
      <c r="S460" s="183"/>
      <c r="T460" s="183"/>
    </row>
    <row r="461" spans="1:20" ht="16" x14ac:dyDescent="0.2">
      <c r="A461" s="183"/>
      <c r="B461" s="183"/>
      <c r="C461" s="183"/>
      <c r="D461" s="183"/>
      <c r="E461" s="183"/>
      <c r="F461" s="183"/>
      <c r="G461" s="183"/>
      <c r="H461" s="183"/>
      <c r="I461" s="183"/>
      <c r="J461" s="183"/>
      <c r="K461" s="183"/>
      <c r="L461" s="183"/>
      <c r="M461" s="183"/>
      <c r="N461" s="183"/>
      <c r="O461" s="183"/>
      <c r="P461" s="183"/>
      <c r="Q461" s="183"/>
      <c r="R461" s="183"/>
      <c r="S461" s="183"/>
      <c r="T461" s="183"/>
    </row>
    <row r="462" spans="1:20" ht="16" x14ac:dyDescent="0.2">
      <c r="A462" s="183"/>
      <c r="B462" s="183"/>
      <c r="C462" s="183"/>
      <c r="D462" s="183"/>
      <c r="E462" s="183"/>
      <c r="F462" s="183"/>
      <c r="G462" s="183"/>
      <c r="H462" s="183"/>
      <c r="I462" s="183"/>
      <c r="J462" s="183"/>
      <c r="K462" s="183"/>
      <c r="L462" s="183"/>
      <c r="M462" s="183"/>
      <c r="N462" s="183"/>
      <c r="O462" s="183"/>
      <c r="P462" s="183"/>
      <c r="Q462" s="183"/>
      <c r="R462" s="183"/>
      <c r="S462" s="183"/>
      <c r="T462" s="183"/>
    </row>
    <row r="463" spans="1:20" ht="16" x14ac:dyDescent="0.2">
      <c r="A463" s="183"/>
      <c r="B463" s="183"/>
      <c r="C463" s="183"/>
      <c r="D463" s="183"/>
      <c r="E463" s="183"/>
      <c r="F463" s="183"/>
      <c r="G463" s="183"/>
      <c r="H463" s="183"/>
      <c r="I463" s="183"/>
      <c r="J463" s="183"/>
      <c r="K463" s="183"/>
      <c r="L463" s="183"/>
      <c r="M463" s="183"/>
      <c r="N463" s="183"/>
      <c r="O463" s="183"/>
      <c r="P463" s="183"/>
      <c r="Q463" s="183"/>
      <c r="R463" s="183"/>
      <c r="S463" s="183"/>
      <c r="T463" s="183"/>
    </row>
    <row r="464" spans="1:20" ht="16" x14ac:dyDescent="0.2">
      <c r="A464" s="183"/>
      <c r="B464" s="183"/>
      <c r="C464" s="183"/>
      <c r="D464" s="183"/>
      <c r="E464" s="183"/>
      <c r="F464" s="183"/>
      <c r="G464" s="183"/>
      <c r="H464" s="183"/>
      <c r="I464" s="183"/>
      <c r="J464" s="183"/>
      <c r="K464" s="183"/>
      <c r="L464" s="183"/>
      <c r="M464" s="183"/>
      <c r="N464" s="183"/>
      <c r="O464" s="183"/>
      <c r="P464" s="183"/>
      <c r="Q464" s="183"/>
      <c r="R464" s="183"/>
      <c r="S464" s="183"/>
      <c r="T464" s="183"/>
    </row>
    <row r="465" spans="1:20" ht="16" x14ac:dyDescent="0.2">
      <c r="A465" s="183"/>
      <c r="B465" s="183"/>
      <c r="C465" s="183"/>
      <c r="D465" s="183"/>
      <c r="E465" s="183"/>
      <c r="F465" s="183"/>
      <c r="G465" s="183"/>
      <c r="H465" s="183"/>
      <c r="I465" s="183"/>
      <c r="J465" s="183"/>
      <c r="K465" s="183"/>
      <c r="L465" s="183"/>
      <c r="M465" s="183"/>
      <c r="N465" s="183"/>
      <c r="O465" s="183"/>
      <c r="P465" s="183"/>
      <c r="Q465" s="183"/>
      <c r="R465" s="183"/>
      <c r="S465" s="183"/>
      <c r="T465" s="183"/>
    </row>
    <row r="466" spans="1:20" ht="16" x14ac:dyDescent="0.2">
      <c r="A466" s="183"/>
      <c r="B466" s="183"/>
      <c r="C466" s="183"/>
      <c r="D466" s="183"/>
      <c r="E466" s="183"/>
      <c r="F466" s="183"/>
      <c r="G466" s="183"/>
      <c r="H466" s="183"/>
      <c r="I466" s="183"/>
      <c r="J466" s="183"/>
      <c r="K466" s="183"/>
      <c r="L466" s="183"/>
      <c r="M466" s="183"/>
      <c r="N466" s="183"/>
      <c r="O466" s="183"/>
      <c r="P466" s="183"/>
      <c r="Q466" s="183"/>
      <c r="R466" s="183"/>
      <c r="S466" s="183"/>
      <c r="T466" s="183"/>
    </row>
    <row r="467" spans="1:20" ht="16" x14ac:dyDescent="0.2">
      <c r="A467" s="183"/>
      <c r="B467" s="183"/>
      <c r="C467" s="183"/>
      <c r="D467" s="183"/>
      <c r="E467" s="183"/>
      <c r="F467" s="183"/>
      <c r="G467" s="183"/>
      <c r="H467" s="183"/>
      <c r="I467" s="183"/>
      <c r="J467" s="183"/>
      <c r="K467" s="183"/>
      <c r="L467" s="183"/>
      <c r="M467" s="183"/>
      <c r="N467" s="183"/>
      <c r="O467" s="183"/>
      <c r="P467" s="183"/>
      <c r="Q467" s="183"/>
      <c r="R467" s="183"/>
      <c r="S467" s="183"/>
      <c r="T467" s="183"/>
    </row>
    <row r="468" spans="1:20" ht="16" x14ac:dyDescent="0.2">
      <c r="A468" s="183"/>
      <c r="B468" s="183"/>
      <c r="C468" s="183"/>
      <c r="D468" s="183"/>
      <c r="E468" s="183"/>
      <c r="F468" s="183"/>
      <c r="G468" s="183"/>
      <c r="H468" s="183"/>
      <c r="I468" s="183"/>
      <c r="J468" s="183"/>
      <c r="K468" s="183"/>
      <c r="L468" s="183"/>
      <c r="M468" s="183"/>
      <c r="N468" s="183"/>
      <c r="O468" s="183"/>
      <c r="P468" s="183"/>
      <c r="Q468" s="183"/>
      <c r="R468" s="183"/>
      <c r="S468" s="183"/>
      <c r="T468" s="183"/>
    </row>
    <row r="469" spans="1:20" ht="16" x14ac:dyDescent="0.2">
      <c r="A469" s="183"/>
      <c r="B469" s="183"/>
      <c r="C469" s="183"/>
      <c r="D469" s="183"/>
      <c r="E469" s="183"/>
      <c r="F469" s="183"/>
      <c r="G469" s="183"/>
      <c r="H469" s="183"/>
      <c r="I469" s="183"/>
      <c r="J469" s="183"/>
      <c r="K469" s="183"/>
      <c r="L469" s="183"/>
      <c r="M469" s="183"/>
      <c r="N469" s="183"/>
      <c r="O469" s="183"/>
      <c r="P469" s="183"/>
      <c r="Q469" s="183"/>
      <c r="R469" s="183"/>
      <c r="S469" s="183"/>
      <c r="T469" s="183"/>
    </row>
    <row r="470" spans="1:20" ht="16" x14ac:dyDescent="0.2">
      <c r="A470" s="183"/>
      <c r="B470" s="183"/>
      <c r="C470" s="183"/>
      <c r="D470" s="183"/>
      <c r="E470" s="183"/>
      <c r="F470" s="183"/>
      <c r="G470" s="183"/>
      <c r="H470" s="183"/>
      <c r="I470" s="183"/>
      <c r="J470" s="183"/>
      <c r="K470" s="183"/>
      <c r="L470" s="183"/>
      <c r="M470" s="183"/>
      <c r="N470" s="183"/>
      <c r="O470" s="183"/>
      <c r="P470" s="183"/>
      <c r="Q470" s="183"/>
      <c r="R470" s="183"/>
      <c r="S470" s="183"/>
      <c r="T470" s="183"/>
    </row>
    <row r="471" spans="1:20" ht="16" x14ac:dyDescent="0.2">
      <c r="A471" s="183"/>
      <c r="B471" s="183"/>
      <c r="C471" s="183"/>
      <c r="D471" s="183"/>
      <c r="E471" s="183"/>
      <c r="F471" s="183"/>
      <c r="G471" s="183"/>
      <c r="H471" s="183"/>
      <c r="I471" s="183"/>
      <c r="J471" s="183"/>
      <c r="K471" s="183"/>
      <c r="L471" s="183"/>
      <c r="M471" s="183"/>
      <c r="N471" s="183"/>
      <c r="O471" s="183"/>
      <c r="P471" s="183"/>
      <c r="Q471" s="183"/>
      <c r="R471" s="183"/>
      <c r="S471" s="183"/>
      <c r="T471" s="183"/>
    </row>
    <row r="472" spans="1:20" ht="16" x14ac:dyDescent="0.2">
      <c r="A472" s="183"/>
      <c r="B472" s="183"/>
      <c r="C472" s="183"/>
      <c r="D472" s="183"/>
      <c r="E472" s="183"/>
      <c r="F472" s="183"/>
      <c r="G472" s="183"/>
      <c r="H472" s="183"/>
      <c r="I472" s="183"/>
      <c r="J472" s="183"/>
      <c r="K472" s="183"/>
      <c r="L472" s="183"/>
      <c r="M472" s="183"/>
      <c r="N472" s="183"/>
      <c r="O472" s="183"/>
      <c r="P472" s="183"/>
      <c r="Q472" s="183"/>
      <c r="R472" s="183"/>
      <c r="S472" s="183"/>
      <c r="T472" s="183"/>
    </row>
    <row r="473" spans="1:20" ht="16" x14ac:dyDescent="0.2">
      <c r="A473" s="183"/>
      <c r="B473" s="183"/>
      <c r="C473" s="183"/>
      <c r="D473" s="183"/>
      <c r="E473" s="183"/>
      <c r="F473" s="183"/>
      <c r="G473" s="183"/>
      <c r="H473" s="183"/>
      <c r="I473" s="183"/>
      <c r="J473" s="183"/>
      <c r="K473" s="183"/>
      <c r="L473" s="183"/>
      <c r="M473" s="183"/>
      <c r="N473" s="183"/>
      <c r="O473" s="183"/>
      <c r="P473" s="183"/>
      <c r="Q473" s="183"/>
      <c r="R473" s="183"/>
      <c r="S473" s="183"/>
      <c r="T473" s="183"/>
    </row>
    <row r="474" spans="1:20" ht="16" x14ac:dyDescent="0.2">
      <c r="A474" s="183"/>
      <c r="B474" s="183"/>
      <c r="C474" s="183"/>
      <c r="D474" s="183"/>
      <c r="E474" s="183"/>
      <c r="F474" s="183"/>
      <c r="G474" s="183"/>
      <c r="H474" s="183"/>
      <c r="I474" s="183"/>
      <c r="J474" s="183"/>
      <c r="K474" s="183"/>
      <c r="L474" s="183"/>
      <c r="M474" s="183"/>
      <c r="N474" s="183"/>
      <c r="O474" s="183"/>
      <c r="P474" s="183"/>
      <c r="Q474" s="183"/>
      <c r="R474" s="183"/>
      <c r="S474" s="183"/>
      <c r="T474" s="183"/>
    </row>
    <row r="475" spans="1:20" ht="16" x14ac:dyDescent="0.2">
      <c r="A475" s="183"/>
      <c r="B475" s="183"/>
      <c r="C475" s="183"/>
      <c r="D475" s="183"/>
      <c r="E475" s="183"/>
      <c r="F475" s="183"/>
      <c r="G475" s="183"/>
      <c r="H475" s="183"/>
      <c r="I475" s="183"/>
      <c r="J475" s="183"/>
      <c r="K475" s="183"/>
      <c r="L475" s="183"/>
      <c r="M475" s="183"/>
      <c r="N475" s="183"/>
      <c r="O475" s="183"/>
      <c r="P475" s="183"/>
      <c r="Q475" s="183"/>
      <c r="R475" s="183"/>
      <c r="S475" s="183"/>
      <c r="T475" s="183"/>
    </row>
    <row r="476" spans="1:20" ht="16" x14ac:dyDescent="0.2">
      <c r="A476" s="183"/>
      <c r="B476" s="183"/>
      <c r="C476" s="183"/>
      <c r="D476" s="183"/>
      <c r="E476" s="183"/>
      <c r="F476" s="183"/>
      <c r="G476" s="183"/>
      <c r="H476" s="183"/>
      <c r="I476" s="183"/>
      <c r="J476" s="183"/>
      <c r="K476" s="183"/>
      <c r="L476" s="183"/>
      <c r="M476" s="183"/>
      <c r="N476" s="183"/>
      <c r="O476" s="183"/>
      <c r="P476" s="183"/>
      <c r="Q476" s="183"/>
      <c r="R476" s="183"/>
      <c r="S476" s="183"/>
      <c r="T476" s="183"/>
    </row>
    <row r="477" spans="1:20" ht="16" x14ac:dyDescent="0.2">
      <c r="A477" s="183"/>
      <c r="B477" s="183"/>
      <c r="C477" s="183"/>
      <c r="D477" s="183"/>
      <c r="E477" s="183"/>
      <c r="F477" s="183"/>
      <c r="G477" s="183"/>
      <c r="H477" s="183"/>
      <c r="I477" s="183"/>
      <c r="J477" s="183"/>
      <c r="K477" s="183"/>
      <c r="L477" s="183"/>
      <c r="M477" s="183"/>
      <c r="N477" s="183"/>
      <c r="O477" s="183"/>
      <c r="P477" s="183"/>
      <c r="Q477" s="183"/>
      <c r="R477" s="183"/>
      <c r="S477" s="183"/>
      <c r="T477" s="183"/>
    </row>
    <row r="478" spans="1:20" ht="16" x14ac:dyDescent="0.2">
      <c r="A478" s="183"/>
      <c r="B478" s="183"/>
      <c r="C478" s="183"/>
      <c r="D478" s="183"/>
      <c r="E478" s="183"/>
      <c r="F478" s="183"/>
      <c r="G478" s="183"/>
      <c r="H478" s="183"/>
      <c r="I478" s="183"/>
      <c r="J478" s="183"/>
      <c r="K478" s="183"/>
      <c r="L478" s="183"/>
      <c r="M478" s="183"/>
      <c r="N478" s="183"/>
      <c r="O478" s="183"/>
      <c r="P478" s="183"/>
      <c r="Q478" s="183"/>
      <c r="R478" s="183"/>
      <c r="S478" s="183"/>
      <c r="T478" s="183"/>
    </row>
    <row r="479" spans="1:20" ht="16" x14ac:dyDescent="0.2">
      <c r="A479" s="183"/>
      <c r="B479" s="183"/>
      <c r="C479" s="183"/>
      <c r="D479" s="183"/>
      <c r="E479" s="183"/>
      <c r="F479" s="183"/>
      <c r="G479" s="183"/>
      <c r="H479" s="183"/>
      <c r="I479" s="183"/>
      <c r="J479" s="183"/>
      <c r="K479" s="183"/>
      <c r="L479" s="183"/>
      <c r="M479" s="183"/>
      <c r="N479" s="183"/>
      <c r="O479" s="183"/>
      <c r="P479" s="183"/>
      <c r="Q479" s="183"/>
      <c r="R479" s="183"/>
      <c r="S479" s="183"/>
      <c r="T479" s="183"/>
    </row>
    <row r="480" spans="1:20" ht="16" x14ac:dyDescent="0.2">
      <c r="A480" s="183"/>
      <c r="B480" s="183"/>
      <c r="C480" s="183"/>
      <c r="D480" s="183"/>
      <c r="E480" s="183"/>
      <c r="F480" s="183"/>
      <c r="G480" s="183"/>
      <c r="H480" s="183"/>
      <c r="I480" s="183"/>
      <c r="J480" s="183"/>
      <c r="K480" s="183"/>
      <c r="L480" s="183"/>
      <c r="M480" s="183"/>
      <c r="N480" s="183"/>
      <c r="O480" s="183"/>
      <c r="P480" s="183"/>
      <c r="Q480" s="183"/>
      <c r="R480" s="183"/>
      <c r="S480" s="183"/>
      <c r="T480" s="183"/>
    </row>
    <row r="481" spans="1:20" ht="16" x14ac:dyDescent="0.2">
      <c r="A481" s="183"/>
      <c r="B481" s="183"/>
      <c r="C481" s="183"/>
      <c r="D481" s="183"/>
      <c r="E481" s="183"/>
      <c r="F481" s="183"/>
      <c r="G481" s="183"/>
      <c r="H481" s="183"/>
      <c r="I481" s="183"/>
      <c r="J481" s="183"/>
      <c r="K481" s="183"/>
      <c r="L481" s="183"/>
      <c r="M481" s="183"/>
      <c r="N481" s="183"/>
      <c r="O481" s="183"/>
      <c r="P481" s="183"/>
      <c r="Q481" s="183"/>
      <c r="R481" s="183"/>
      <c r="S481" s="183"/>
      <c r="T481" s="183"/>
    </row>
    <row r="482" spans="1:20" ht="16" x14ac:dyDescent="0.2">
      <c r="A482" s="183"/>
      <c r="B482" s="183"/>
      <c r="C482" s="183"/>
      <c r="D482" s="183"/>
      <c r="E482" s="183"/>
      <c r="F482" s="183"/>
      <c r="G482" s="183"/>
      <c r="H482" s="183"/>
      <c r="I482" s="183"/>
      <c r="J482" s="183"/>
      <c r="K482" s="183"/>
      <c r="L482" s="183"/>
      <c r="M482" s="183"/>
      <c r="N482" s="183"/>
      <c r="O482" s="183"/>
      <c r="P482" s="183"/>
      <c r="Q482" s="183"/>
      <c r="R482" s="183"/>
      <c r="S482" s="183"/>
      <c r="T482" s="183"/>
    </row>
    <row r="483" spans="1:20" ht="16" x14ac:dyDescent="0.2">
      <c r="A483" s="183"/>
      <c r="B483" s="183"/>
      <c r="C483" s="183"/>
      <c r="D483" s="183"/>
      <c r="E483" s="183"/>
      <c r="F483" s="183"/>
      <c r="G483" s="183"/>
      <c r="H483" s="183"/>
      <c r="I483" s="183"/>
      <c r="J483" s="183"/>
      <c r="K483" s="183"/>
      <c r="L483" s="183"/>
      <c r="M483" s="183"/>
      <c r="N483" s="183"/>
      <c r="O483" s="183"/>
      <c r="P483" s="183"/>
      <c r="Q483" s="183"/>
      <c r="R483" s="183"/>
      <c r="S483" s="183"/>
      <c r="T483" s="183"/>
    </row>
    <row r="484" spans="1:20" ht="16" x14ac:dyDescent="0.2">
      <c r="A484" s="183"/>
      <c r="B484" s="183"/>
      <c r="C484" s="183"/>
      <c r="D484" s="183"/>
      <c r="E484" s="183"/>
      <c r="F484" s="183"/>
      <c r="G484" s="183"/>
      <c r="H484" s="183"/>
      <c r="I484" s="183"/>
      <c r="J484" s="183"/>
      <c r="K484" s="183"/>
      <c r="L484" s="183"/>
      <c r="M484" s="183"/>
      <c r="N484" s="183"/>
      <c r="O484" s="183"/>
      <c r="P484" s="183"/>
      <c r="Q484" s="183"/>
      <c r="R484" s="183"/>
      <c r="S484" s="183"/>
      <c r="T484" s="183"/>
    </row>
    <row r="485" spans="1:20" ht="16" x14ac:dyDescent="0.2">
      <c r="A485" s="183"/>
      <c r="B485" s="183"/>
      <c r="C485" s="183"/>
      <c r="D485" s="183"/>
      <c r="E485" s="183"/>
      <c r="F485" s="183"/>
      <c r="G485" s="183"/>
      <c r="H485" s="183"/>
      <c r="I485" s="183"/>
      <c r="J485" s="183"/>
      <c r="K485" s="183"/>
      <c r="L485" s="183"/>
      <c r="M485" s="183"/>
      <c r="N485" s="183"/>
      <c r="O485" s="183"/>
      <c r="P485" s="183"/>
      <c r="Q485" s="183"/>
      <c r="R485" s="183"/>
      <c r="S485" s="183"/>
      <c r="T485" s="183"/>
    </row>
    <row r="486" spans="1:20" ht="16" x14ac:dyDescent="0.2">
      <c r="A486" s="183"/>
      <c r="B486" s="183"/>
      <c r="C486" s="183"/>
      <c r="D486" s="183"/>
      <c r="E486" s="183"/>
      <c r="F486" s="183"/>
      <c r="G486" s="183"/>
      <c r="H486" s="183"/>
      <c r="I486" s="183"/>
      <c r="J486" s="183"/>
      <c r="K486" s="183"/>
      <c r="L486" s="183"/>
      <c r="M486" s="183"/>
      <c r="N486" s="183"/>
      <c r="O486" s="183"/>
      <c r="P486" s="183"/>
      <c r="Q486" s="183"/>
      <c r="R486" s="183"/>
      <c r="S486" s="183"/>
      <c r="T486" s="183"/>
    </row>
    <row r="487" spans="1:20" ht="16" x14ac:dyDescent="0.2">
      <c r="A487" s="183"/>
      <c r="B487" s="183"/>
      <c r="C487" s="183"/>
      <c r="D487" s="183"/>
      <c r="E487" s="183"/>
      <c r="F487" s="183"/>
      <c r="G487" s="183"/>
      <c r="H487" s="183"/>
      <c r="I487" s="183"/>
      <c r="J487" s="183"/>
      <c r="K487" s="183"/>
      <c r="L487" s="183"/>
      <c r="M487" s="183"/>
      <c r="N487" s="183"/>
      <c r="O487" s="183"/>
      <c r="P487" s="183"/>
      <c r="Q487" s="183"/>
      <c r="R487" s="183"/>
      <c r="S487" s="183"/>
      <c r="T487" s="183"/>
    </row>
    <row r="488" spans="1:20" ht="16" x14ac:dyDescent="0.2">
      <c r="A488" s="183"/>
      <c r="B488" s="183"/>
      <c r="C488" s="183"/>
      <c r="D488" s="183"/>
      <c r="E488" s="183"/>
      <c r="F488" s="183"/>
      <c r="G488" s="183"/>
      <c r="H488" s="183"/>
      <c r="I488" s="183"/>
      <c r="J488" s="183"/>
      <c r="K488" s="183"/>
      <c r="L488" s="183"/>
      <c r="M488" s="183"/>
      <c r="N488" s="183"/>
      <c r="O488" s="183"/>
      <c r="P488" s="183"/>
      <c r="Q488" s="183"/>
      <c r="R488" s="183"/>
      <c r="S488" s="183"/>
      <c r="T488" s="183"/>
    </row>
    <row r="489" spans="1:20" ht="16" x14ac:dyDescent="0.2">
      <c r="A489" s="183"/>
      <c r="B489" s="183"/>
      <c r="C489" s="183"/>
      <c r="D489" s="183"/>
      <c r="E489" s="183"/>
      <c r="F489" s="183"/>
      <c r="G489" s="183"/>
      <c r="H489" s="183"/>
      <c r="I489" s="183"/>
      <c r="J489" s="183"/>
      <c r="K489" s="183"/>
      <c r="L489" s="183"/>
      <c r="M489" s="183"/>
      <c r="N489" s="183"/>
      <c r="O489" s="183"/>
      <c r="P489" s="183"/>
      <c r="Q489" s="183"/>
      <c r="R489" s="183"/>
      <c r="S489" s="183"/>
      <c r="T489" s="183"/>
    </row>
    <row r="490" spans="1:20" ht="16" x14ac:dyDescent="0.2">
      <c r="A490" s="183"/>
      <c r="B490" s="183"/>
      <c r="C490" s="183"/>
      <c r="D490" s="183"/>
      <c r="E490" s="183"/>
      <c r="F490" s="183"/>
      <c r="G490" s="183"/>
      <c r="H490" s="183"/>
      <c r="I490" s="183"/>
      <c r="J490" s="183"/>
      <c r="K490" s="183"/>
      <c r="L490" s="183"/>
      <c r="M490" s="183"/>
      <c r="N490" s="183"/>
      <c r="O490" s="183"/>
      <c r="P490" s="183"/>
      <c r="Q490" s="183"/>
      <c r="R490" s="183"/>
      <c r="S490" s="183"/>
      <c r="T490" s="183"/>
    </row>
    <row r="491" spans="1:20" ht="16" x14ac:dyDescent="0.2">
      <c r="A491" s="183"/>
      <c r="B491" s="183"/>
      <c r="C491" s="183"/>
      <c r="D491" s="183"/>
      <c r="E491" s="183"/>
      <c r="F491" s="183"/>
      <c r="G491" s="183"/>
      <c r="H491" s="183"/>
      <c r="I491" s="183"/>
      <c r="J491" s="183"/>
      <c r="K491" s="183"/>
      <c r="L491" s="183"/>
      <c r="M491" s="183"/>
      <c r="N491" s="183"/>
      <c r="O491" s="183"/>
      <c r="P491" s="183"/>
      <c r="Q491" s="183"/>
      <c r="R491" s="183"/>
      <c r="S491" s="183"/>
      <c r="T491" s="183"/>
    </row>
    <row r="492" spans="1:20" ht="16" x14ac:dyDescent="0.2">
      <c r="A492" s="183"/>
      <c r="B492" s="183"/>
      <c r="C492" s="183"/>
      <c r="D492" s="183"/>
      <c r="E492" s="183"/>
      <c r="F492" s="183"/>
      <c r="G492" s="183"/>
      <c r="H492" s="183"/>
      <c r="I492" s="183"/>
      <c r="J492" s="183"/>
      <c r="K492" s="183"/>
      <c r="L492" s="183"/>
      <c r="M492" s="183"/>
      <c r="N492" s="183"/>
      <c r="O492" s="183"/>
      <c r="P492" s="183"/>
      <c r="Q492" s="183"/>
      <c r="R492" s="183"/>
      <c r="S492" s="183"/>
      <c r="T492" s="183"/>
    </row>
    <row r="493" spans="1:20" ht="16" x14ac:dyDescent="0.2">
      <c r="A493" s="183"/>
      <c r="B493" s="183"/>
      <c r="C493" s="183"/>
      <c r="D493" s="183"/>
      <c r="E493" s="183"/>
      <c r="F493" s="183"/>
      <c r="G493" s="183"/>
      <c r="H493" s="183"/>
      <c r="I493" s="183"/>
      <c r="J493" s="183"/>
      <c r="K493" s="183"/>
      <c r="L493" s="183"/>
      <c r="M493" s="183"/>
      <c r="N493" s="183"/>
      <c r="O493" s="183"/>
      <c r="P493" s="183"/>
      <c r="Q493" s="183"/>
      <c r="R493" s="183"/>
      <c r="S493" s="183"/>
      <c r="T493" s="183"/>
    </row>
    <row r="494" spans="1:20" ht="16" x14ac:dyDescent="0.2">
      <c r="A494" s="183"/>
      <c r="B494" s="183"/>
      <c r="C494" s="183"/>
      <c r="D494" s="183"/>
      <c r="E494" s="183"/>
      <c r="F494" s="183"/>
      <c r="G494" s="183"/>
      <c r="H494" s="183"/>
      <c r="I494" s="183"/>
      <c r="J494" s="183"/>
      <c r="K494" s="183"/>
      <c r="L494" s="183"/>
      <c r="M494" s="183"/>
      <c r="N494" s="183"/>
      <c r="O494" s="183"/>
      <c r="P494" s="183"/>
      <c r="Q494" s="183"/>
      <c r="R494" s="183"/>
      <c r="S494" s="183"/>
      <c r="T494" s="183"/>
    </row>
    <row r="495" spans="1:20" ht="16" x14ac:dyDescent="0.2">
      <c r="A495" s="183"/>
      <c r="B495" s="183"/>
      <c r="C495" s="183"/>
      <c r="D495" s="183"/>
      <c r="E495" s="183"/>
      <c r="F495" s="183"/>
      <c r="G495" s="183"/>
      <c r="H495" s="183"/>
      <c r="I495" s="183"/>
      <c r="J495" s="183"/>
      <c r="K495" s="183"/>
      <c r="L495" s="183"/>
      <c r="M495" s="183"/>
      <c r="N495" s="183"/>
      <c r="O495" s="183"/>
      <c r="P495" s="183"/>
      <c r="Q495" s="183"/>
      <c r="R495" s="183"/>
      <c r="S495" s="183"/>
      <c r="T495" s="183"/>
    </row>
    <row r="496" spans="1:20" ht="16" x14ac:dyDescent="0.2">
      <c r="A496" s="183"/>
      <c r="B496" s="183"/>
      <c r="C496" s="183"/>
      <c r="D496" s="183"/>
      <c r="E496" s="183"/>
      <c r="F496" s="183"/>
      <c r="G496" s="183"/>
      <c r="H496" s="183"/>
      <c r="I496" s="183"/>
      <c r="J496" s="183"/>
      <c r="K496" s="183"/>
      <c r="L496" s="183"/>
      <c r="M496" s="183"/>
      <c r="N496" s="183"/>
      <c r="O496" s="183"/>
      <c r="P496" s="183"/>
      <c r="Q496" s="183"/>
      <c r="R496" s="183"/>
      <c r="S496" s="183"/>
      <c r="T496" s="183"/>
    </row>
    <row r="497" spans="1:20" ht="16" x14ac:dyDescent="0.2">
      <c r="A497" s="183"/>
      <c r="B497" s="183"/>
      <c r="C497" s="183"/>
      <c r="D497" s="183"/>
      <c r="E497" s="183"/>
      <c r="F497" s="183"/>
      <c r="G497" s="183"/>
      <c r="H497" s="183"/>
      <c r="I497" s="183"/>
      <c r="J497" s="183"/>
      <c r="K497" s="183"/>
      <c r="L497" s="183"/>
      <c r="M497" s="183"/>
      <c r="N497" s="183"/>
      <c r="O497" s="183"/>
      <c r="P497" s="183"/>
      <c r="Q497" s="183"/>
      <c r="R497" s="183"/>
      <c r="S497" s="183"/>
      <c r="T497" s="183"/>
    </row>
    <row r="498" spans="1:20" ht="16" x14ac:dyDescent="0.2">
      <c r="A498" s="183"/>
      <c r="B498" s="183"/>
      <c r="C498" s="183"/>
      <c r="D498" s="183"/>
      <c r="E498" s="183"/>
      <c r="F498" s="183"/>
      <c r="G498" s="183"/>
      <c r="H498" s="183"/>
      <c r="I498" s="183"/>
      <c r="J498" s="183"/>
      <c r="K498" s="183"/>
      <c r="L498" s="183"/>
      <c r="M498" s="183"/>
      <c r="N498" s="183"/>
      <c r="O498" s="183"/>
      <c r="P498" s="183"/>
      <c r="Q498" s="183"/>
      <c r="R498" s="183"/>
      <c r="S498" s="183"/>
      <c r="T498" s="183"/>
    </row>
    <row r="499" spans="1:20" ht="16" x14ac:dyDescent="0.2">
      <c r="A499" s="183"/>
      <c r="B499" s="183"/>
      <c r="C499" s="183"/>
      <c r="D499" s="183"/>
      <c r="E499" s="183"/>
      <c r="F499" s="183"/>
      <c r="G499" s="183"/>
      <c r="H499" s="183"/>
      <c r="I499" s="183"/>
      <c r="J499" s="183"/>
      <c r="K499" s="183"/>
      <c r="L499" s="183"/>
      <c r="M499" s="183"/>
      <c r="N499" s="183"/>
      <c r="O499" s="183"/>
      <c r="P499" s="183"/>
      <c r="Q499" s="183"/>
      <c r="R499" s="183"/>
      <c r="S499" s="183"/>
      <c r="T499" s="183"/>
    </row>
    <row r="500" spans="1:20" ht="16" x14ac:dyDescent="0.2">
      <c r="A500" s="183"/>
      <c r="B500" s="183"/>
      <c r="C500" s="183"/>
      <c r="D500" s="183"/>
      <c r="E500" s="183"/>
      <c r="F500" s="183"/>
      <c r="G500" s="183"/>
      <c r="H500" s="183"/>
      <c r="I500" s="183"/>
      <c r="J500" s="183"/>
      <c r="K500" s="183"/>
      <c r="L500" s="183"/>
      <c r="M500" s="183"/>
      <c r="N500" s="183"/>
      <c r="O500" s="183"/>
      <c r="P500" s="183"/>
      <c r="Q500" s="183"/>
      <c r="R500" s="183"/>
      <c r="S500" s="183"/>
      <c r="T500" s="183"/>
    </row>
    <row r="501" spans="1:20" ht="16" x14ac:dyDescent="0.2">
      <c r="A501" s="183"/>
      <c r="B501" s="183"/>
      <c r="C501" s="183"/>
      <c r="D501" s="183"/>
      <c r="E501" s="183"/>
      <c r="F501" s="183"/>
      <c r="G501" s="183"/>
      <c r="H501" s="183"/>
      <c r="I501" s="183"/>
      <c r="J501" s="183"/>
      <c r="K501" s="183"/>
      <c r="L501" s="183"/>
      <c r="M501" s="183"/>
      <c r="N501" s="183"/>
      <c r="O501" s="183"/>
      <c r="P501" s="183"/>
      <c r="Q501" s="183"/>
      <c r="R501" s="183"/>
      <c r="S501" s="183"/>
      <c r="T501" s="183"/>
    </row>
    <row r="502" spans="1:20" ht="16" x14ac:dyDescent="0.2">
      <c r="A502" s="183"/>
      <c r="B502" s="183"/>
      <c r="C502" s="183"/>
      <c r="D502" s="183"/>
      <c r="E502" s="183"/>
      <c r="F502" s="183"/>
      <c r="G502" s="183"/>
      <c r="H502" s="183"/>
      <c r="I502" s="183"/>
      <c r="J502" s="183"/>
      <c r="K502" s="183"/>
      <c r="L502" s="183"/>
      <c r="M502" s="183"/>
      <c r="N502" s="183"/>
      <c r="O502" s="183"/>
      <c r="P502" s="183"/>
      <c r="Q502" s="183"/>
      <c r="R502" s="183"/>
      <c r="S502" s="183"/>
      <c r="T502" s="183"/>
    </row>
    <row r="503" spans="1:20" ht="16" x14ac:dyDescent="0.2">
      <c r="A503" s="183"/>
      <c r="B503" s="183"/>
      <c r="C503" s="183"/>
      <c r="D503" s="183"/>
      <c r="E503" s="183"/>
      <c r="F503" s="183"/>
      <c r="G503" s="183"/>
      <c r="H503" s="183"/>
      <c r="I503" s="183"/>
      <c r="J503" s="183"/>
      <c r="K503" s="183"/>
      <c r="L503" s="183"/>
      <c r="M503" s="183"/>
      <c r="N503" s="183"/>
      <c r="O503" s="183"/>
      <c r="P503" s="183"/>
      <c r="Q503" s="183"/>
      <c r="R503" s="183"/>
      <c r="S503" s="183"/>
      <c r="T503" s="183"/>
    </row>
    <row r="504" spans="1:20" ht="16" x14ac:dyDescent="0.2">
      <c r="A504" s="183"/>
      <c r="B504" s="183"/>
      <c r="C504" s="183"/>
      <c r="D504" s="183"/>
      <c r="E504" s="183"/>
      <c r="F504" s="183"/>
      <c r="G504" s="183"/>
      <c r="H504" s="183"/>
      <c r="I504" s="183"/>
      <c r="J504" s="183"/>
      <c r="K504" s="183"/>
      <c r="L504" s="183"/>
      <c r="M504" s="183"/>
      <c r="N504" s="183"/>
      <c r="O504" s="183"/>
      <c r="P504" s="183"/>
      <c r="Q504" s="183"/>
      <c r="R504" s="183"/>
      <c r="S504" s="183"/>
      <c r="T504" s="183"/>
    </row>
    <row r="505" spans="1:20" ht="16" x14ac:dyDescent="0.2">
      <c r="A505" s="183"/>
      <c r="B505" s="183"/>
      <c r="C505" s="183"/>
      <c r="D505" s="183"/>
      <c r="E505" s="183"/>
      <c r="F505" s="183"/>
      <c r="G505" s="183"/>
      <c r="H505" s="183"/>
      <c r="I505" s="183"/>
      <c r="J505" s="183"/>
      <c r="K505" s="183"/>
      <c r="L505" s="183"/>
      <c r="M505" s="183"/>
      <c r="N505" s="183"/>
      <c r="O505" s="183"/>
      <c r="P505" s="183"/>
      <c r="Q505" s="183"/>
      <c r="R505" s="183"/>
      <c r="S505" s="183"/>
      <c r="T505" s="183"/>
    </row>
    <row r="506" spans="1:20" ht="16" x14ac:dyDescent="0.2">
      <c r="A506" s="183"/>
      <c r="B506" s="183"/>
      <c r="C506" s="183"/>
      <c r="D506" s="183"/>
      <c r="E506" s="183"/>
      <c r="F506" s="183"/>
      <c r="G506" s="183"/>
      <c r="H506" s="183"/>
      <c r="I506" s="183"/>
      <c r="J506" s="183"/>
      <c r="K506" s="183"/>
      <c r="L506" s="183"/>
      <c r="M506" s="183"/>
      <c r="N506" s="183"/>
      <c r="O506" s="183"/>
      <c r="P506" s="183"/>
      <c r="Q506" s="183"/>
      <c r="R506" s="183"/>
      <c r="S506" s="183"/>
      <c r="T506" s="183"/>
    </row>
    <row r="507" spans="1:20" ht="16" x14ac:dyDescent="0.2">
      <c r="A507" s="183"/>
      <c r="B507" s="183"/>
      <c r="C507" s="183"/>
      <c r="D507" s="183"/>
      <c r="E507" s="183"/>
      <c r="F507" s="183"/>
      <c r="G507" s="183"/>
      <c r="H507" s="183"/>
      <c r="I507" s="183"/>
      <c r="J507" s="183"/>
      <c r="K507" s="183"/>
      <c r="L507" s="183"/>
      <c r="M507" s="183"/>
      <c r="N507" s="183"/>
      <c r="O507" s="183"/>
      <c r="P507" s="183"/>
      <c r="Q507" s="183"/>
      <c r="R507" s="183"/>
      <c r="S507" s="183"/>
      <c r="T507" s="183"/>
    </row>
    <row r="508" spans="1:20" ht="16" x14ac:dyDescent="0.2">
      <c r="A508" s="183"/>
      <c r="B508" s="183"/>
      <c r="C508" s="183"/>
      <c r="D508" s="183"/>
      <c r="E508" s="183"/>
      <c r="F508" s="183"/>
      <c r="G508" s="183"/>
      <c r="H508" s="183"/>
      <c r="I508" s="183"/>
      <c r="J508" s="183"/>
      <c r="K508" s="183"/>
      <c r="L508" s="183"/>
      <c r="M508" s="183"/>
      <c r="N508" s="183"/>
      <c r="O508" s="183"/>
      <c r="P508" s="183"/>
      <c r="Q508" s="183"/>
      <c r="R508" s="183"/>
      <c r="S508" s="183"/>
      <c r="T508" s="183"/>
    </row>
    <row r="509" spans="1:20" ht="16" x14ac:dyDescent="0.2">
      <c r="A509" s="183"/>
      <c r="B509" s="183"/>
      <c r="C509" s="183"/>
      <c r="D509" s="183"/>
      <c r="E509" s="183"/>
      <c r="F509" s="183"/>
      <c r="G509" s="183"/>
      <c r="H509" s="183"/>
      <c r="I509" s="183"/>
      <c r="J509" s="183"/>
      <c r="K509" s="183"/>
      <c r="L509" s="183"/>
      <c r="M509" s="183"/>
      <c r="N509" s="183"/>
      <c r="O509" s="183"/>
      <c r="P509" s="183"/>
      <c r="Q509" s="183"/>
      <c r="R509" s="183"/>
      <c r="S509" s="183"/>
      <c r="T509" s="183"/>
    </row>
    <row r="510" spans="1:20" ht="16" x14ac:dyDescent="0.2">
      <c r="A510" s="183"/>
      <c r="B510" s="183"/>
      <c r="C510" s="183"/>
      <c r="D510" s="183"/>
      <c r="E510" s="183"/>
      <c r="F510" s="183"/>
      <c r="G510" s="183"/>
      <c r="H510" s="183"/>
      <c r="I510" s="183"/>
      <c r="J510" s="183"/>
      <c r="K510" s="183"/>
      <c r="L510" s="183"/>
      <c r="M510" s="183"/>
      <c r="N510" s="183"/>
      <c r="O510" s="183"/>
      <c r="P510" s="183"/>
      <c r="Q510" s="183"/>
      <c r="R510" s="183"/>
      <c r="S510" s="183"/>
      <c r="T510" s="183"/>
    </row>
    <row r="511" spans="1:20" ht="16" x14ac:dyDescent="0.2">
      <c r="A511" s="183"/>
      <c r="B511" s="183"/>
      <c r="C511" s="183"/>
      <c r="D511" s="183"/>
      <c r="E511" s="183"/>
      <c r="F511" s="183"/>
      <c r="G511" s="183"/>
      <c r="H511" s="183"/>
      <c r="I511" s="183"/>
      <c r="J511" s="183"/>
      <c r="K511" s="183"/>
      <c r="L511" s="183"/>
      <c r="M511" s="183"/>
      <c r="N511" s="183"/>
      <c r="O511" s="183"/>
      <c r="P511" s="183"/>
      <c r="Q511" s="183"/>
      <c r="R511" s="183"/>
      <c r="S511" s="183"/>
      <c r="T511" s="183"/>
    </row>
    <row r="512" spans="1:20" ht="16" x14ac:dyDescent="0.2">
      <c r="A512" s="183"/>
      <c r="B512" s="183"/>
      <c r="C512" s="183"/>
      <c r="D512" s="183"/>
      <c r="E512" s="183"/>
      <c r="F512" s="183"/>
      <c r="G512" s="183"/>
      <c r="H512" s="183"/>
      <c r="I512" s="183"/>
      <c r="J512" s="183"/>
      <c r="K512" s="183"/>
      <c r="L512" s="183"/>
      <c r="M512" s="183"/>
      <c r="N512" s="183"/>
      <c r="O512" s="183"/>
      <c r="P512" s="183"/>
      <c r="Q512" s="183"/>
      <c r="R512" s="183"/>
      <c r="S512" s="183"/>
      <c r="T512" s="183"/>
    </row>
    <row r="513" spans="1:20" ht="16" x14ac:dyDescent="0.2">
      <c r="A513" s="183"/>
      <c r="B513" s="183"/>
      <c r="C513" s="183"/>
      <c r="D513" s="183"/>
      <c r="E513" s="183"/>
      <c r="F513" s="183"/>
      <c r="G513" s="183"/>
      <c r="H513" s="183"/>
      <c r="I513" s="183"/>
      <c r="J513" s="183"/>
      <c r="K513" s="183"/>
      <c r="L513" s="183"/>
      <c r="M513" s="183"/>
      <c r="N513" s="183"/>
      <c r="O513" s="183"/>
      <c r="P513" s="183"/>
      <c r="Q513" s="183"/>
      <c r="R513" s="183"/>
      <c r="S513" s="183"/>
      <c r="T513" s="183"/>
    </row>
    <row r="514" spans="1:20" ht="16" x14ac:dyDescent="0.2">
      <c r="A514" s="183"/>
      <c r="B514" s="183"/>
      <c r="C514" s="183"/>
      <c r="D514" s="183"/>
      <c r="E514" s="183"/>
      <c r="F514" s="183"/>
      <c r="G514" s="183"/>
      <c r="H514" s="183"/>
      <c r="I514" s="183"/>
      <c r="J514" s="183"/>
      <c r="K514" s="183"/>
      <c r="L514" s="183"/>
      <c r="M514" s="183"/>
      <c r="N514" s="183"/>
      <c r="O514" s="183"/>
      <c r="P514" s="183"/>
      <c r="Q514" s="183"/>
      <c r="R514" s="183"/>
      <c r="S514" s="183"/>
      <c r="T514" s="183"/>
    </row>
    <row r="515" spans="1:20" ht="16" x14ac:dyDescent="0.2">
      <c r="A515" s="183"/>
      <c r="B515" s="183"/>
      <c r="C515" s="183"/>
      <c r="D515" s="183"/>
      <c r="E515" s="183"/>
      <c r="F515" s="183"/>
      <c r="G515" s="183"/>
      <c r="H515" s="183"/>
      <c r="I515" s="183"/>
      <c r="J515" s="183"/>
      <c r="K515" s="183"/>
      <c r="L515" s="183"/>
      <c r="M515" s="183"/>
      <c r="N515" s="183"/>
      <c r="O515" s="183"/>
      <c r="P515" s="183"/>
      <c r="Q515" s="183"/>
      <c r="R515" s="183"/>
      <c r="S515" s="183"/>
      <c r="T515" s="183"/>
    </row>
    <row r="516" spans="1:20" ht="16" x14ac:dyDescent="0.2">
      <c r="A516" s="183"/>
      <c r="B516" s="183"/>
      <c r="C516" s="183"/>
      <c r="D516" s="183"/>
      <c r="E516" s="183"/>
      <c r="F516" s="183"/>
      <c r="G516" s="183"/>
      <c r="H516" s="183"/>
      <c r="I516" s="183"/>
      <c r="J516" s="183"/>
      <c r="K516" s="183"/>
      <c r="L516" s="183"/>
      <c r="M516" s="183"/>
      <c r="N516" s="183"/>
      <c r="O516" s="183"/>
      <c r="P516" s="183"/>
      <c r="Q516" s="183"/>
      <c r="R516" s="183"/>
      <c r="S516" s="183"/>
      <c r="T516" s="183"/>
    </row>
    <row r="517" spans="1:20" ht="16" x14ac:dyDescent="0.2">
      <c r="A517" s="183"/>
      <c r="B517" s="183"/>
      <c r="C517" s="183"/>
      <c r="D517" s="183"/>
      <c r="E517" s="183"/>
      <c r="F517" s="183"/>
      <c r="G517" s="183"/>
      <c r="H517" s="183"/>
      <c r="I517" s="183"/>
      <c r="J517" s="183"/>
      <c r="K517" s="183"/>
      <c r="L517" s="183"/>
      <c r="M517" s="183"/>
      <c r="N517" s="183"/>
      <c r="O517" s="183"/>
      <c r="P517" s="183"/>
      <c r="Q517" s="183"/>
      <c r="R517" s="183"/>
      <c r="S517" s="183"/>
      <c r="T517" s="183"/>
    </row>
    <row r="518" spans="1:20" ht="16" x14ac:dyDescent="0.2">
      <c r="A518" s="183"/>
      <c r="B518" s="183"/>
      <c r="C518" s="183"/>
      <c r="D518" s="183"/>
      <c r="E518" s="183"/>
      <c r="F518" s="183"/>
      <c r="G518" s="183"/>
      <c r="H518" s="183"/>
      <c r="I518" s="183"/>
      <c r="J518" s="183"/>
      <c r="K518" s="183"/>
      <c r="L518" s="183"/>
      <c r="M518" s="183"/>
      <c r="N518" s="183"/>
      <c r="O518" s="183"/>
      <c r="P518" s="183"/>
      <c r="Q518" s="183"/>
      <c r="R518" s="183"/>
      <c r="S518" s="183"/>
      <c r="T518" s="183"/>
    </row>
    <row r="519" spans="1:20" ht="16" x14ac:dyDescent="0.2">
      <c r="A519" s="183"/>
      <c r="B519" s="183"/>
      <c r="C519" s="183"/>
      <c r="D519" s="183"/>
      <c r="E519" s="183"/>
      <c r="F519" s="183"/>
      <c r="G519" s="183"/>
      <c r="H519" s="183"/>
      <c r="I519" s="183"/>
      <c r="J519" s="183"/>
      <c r="K519" s="183"/>
      <c r="L519" s="183"/>
      <c r="M519" s="183"/>
      <c r="N519" s="183"/>
      <c r="O519" s="183"/>
      <c r="P519" s="183"/>
      <c r="Q519" s="183"/>
      <c r="R519" s="183"/>
      <c r="S519" s="183"/>
      <c r="T519" s="183"/>
    </row>
    <row r="520" spans="1:20" ht="16" x14ac:dyDescent="0.2">
      <c r="A520" s="183"/>
      <c r="B520" s="183"/>
      <c r="C520" s="183"/>
      <c r="D520" s="183"/>
      <c r="E520" s="183"/>
      <c r="F520" s="183"/>
      <c r="G520" s="183"/>
      <c r="H520" s="183"/>
      <c r="I520" s="183"/>
      <c r="J520" s="183"/>
      <c r="K520" s="183"/>
      <c r="L520" s="183"/>
      <c r="M520" s="183"/>
      <c r="N520" s="183"/>
      <c r="O520" s="183"/>
      <c r="P520" s="183"/>
      <c r="Q520" s="183"/>
      <c r="R520" s="183"/>
      <c r="S520" s="183"/>
      <c r="T520" s="183"/>
    </row>
    <row r="521" spans="1:20" ht="16" x14ac:dyDescent="0.2">
      <c r="A521" s="183"/>
      <c r="B521" s="183"/>
      <c r="C521" s="183"/>
      <c r="D521" s="183"/>
      <c r="E521" s="183"/>
      <c r="F521" s="183"/>
      <c r="G521" s="183"/>
      <c r="H521" s="183"/>
      <c r="I521" s="183"/>
      <c r="J521" s="183"/>
      <c r="K521" s="183"/>
      <c r="L521" s="183"/>
      <c r="M521" s="183"/>
      <c r="N521" s="183"/>
      <c r="O521" s="183"/>
      <c r="P521" s="183"/>
      <c r="Q521" s="183"/>
      <c r="R521" s="183"/>
      <c r="S521" s="183"/>
      <c r="T521" s="183"/>
    </row>
    <row r="522" spans="1:20" ht="16" x14ac:dyDescent="0.2">
      <c r="A522" s="183"/>
      <c r="B522" s="183"/>
      <c r="C522" s="183"/>
      <c r="D522" s="183"/>
      <c r="E522" s="183"/>
      <c r="F522" s="183"/>
      <c r="G522" s="183"/>
      <c r="H522" s="183"/>
      <c r="I522" s="183"/>
      <c r="J522" s="183"/>
      <c r="K522" s="183"/>
      <c r="L522" s="183"/>
      <c r="M522" s="183"/>
      <c r="N522" s="183"/>
      <c r="O522" s="183"/>
      <c r="P522" s="183"/>
      <c r="Q522" s="183"/>
      <c r="R522" s="183"/>
      <c r="S522" s="183"/>
      <c r="T522" s="183"/>
    </row>
    <row r="523" spans="1:20" ht="16" x14ac:dyDescent="0.2">
      <c r="A523" s="183"/>
      <c r="B523" s="183"/>
      <c r="C523" s="183"/>
      <c r="D523" s="183"/>
      <c r="E523" s="183"/>
      <c r="F523" s="183"/>
      <c r="G523" s="183"/>
      <c r="H523" s="183"/>
      <c r="I523" s="183"/>
      <c r="J523" s="183"/>
      <c r="K523" s="183"/>
      <c r="L523" s="183"/>
      <c r="M523" s="183"/>
      <c r="N523" s="183"/>
      <c r="O523" s="183"/>
      <c r="P523" s="183"/>
      <c r="Q523" s="183"/>
      <c r="R523" s="183"/>
      <c r="S523" s="183"/>
      <c r="T523" s="183"/>
    </row>
    <row r="524" spans="1:20" ht="16" x14ac:dyDescent="0.2">
      <c r="A524" s="183"/>
      <c r="B524" s="183"/>
      <c r="C524" s="183"/>
      <c r="D524" s="183"/>
      <c r="E524" s="183"/>
      <c r="F524" s="183"/>
      <c r="G524" s="183"/>
      <c r="H524" s="183"/>
      <c r="I524" s="183"/>
      <c r="J524" s="183"/>
      <c r="K524" s="183"/>
      <c r="L524" s="183"/>
      <c r="M524" s="183"/>
      <c r="N524" s="183"/>
      <c r="O524" s="183"/>
      <c r="P524" s="183"/>
      <c r="Q524" s="183"/>
      <c r="R524" s="183"/>
      <c r="S524" s="183"/>
      <c r="T524" s="183"/>
    </row>
    <row r="525" spans="1:20" ht="16" x14ac:dyDescent="0.2">
      <c r="A525" s="183"/>
      <c r="B525" s="183"/>
      <c r="C525" s="183"/>
      <c r="D525" s="183"/>
      <c r="E525" s="183"/>
      <c r="F525" s="183"/>
      <c r="G525" s="183"/>
      <c r="H525" s="183"/>
      <c r="I525" s="183"/>
      <c r="J525" s="183"/>
      <c r="K525" s="183"/>
      <c r="L525" s="183"/>
      <c r="M525" s="183"/>
      <c r="N525" s="183"/>
      <c r="O525" s="183"/>
      <c r="P525" s="183"/>
      <c r="Q525" s="183"/>
      <c r="R525" s="183"/>
      <c r="S525" s="183"/>
      <c r="T525" s="183"/>
    </row>
    <row r="526" spans="1:20" ht="16" x14ac:dyDescent="0.2">
      <c r="A526" s="183"/>
      <c r="B526" s="183"/>
      <c r="C526" s="183"/>
      <c r="D526" s="183"/>
      <c r="E526" s="183"/>
      <c r="F526" s="183"/>
      <c r="G526" s="183"/>
      <c r="H526" s="183"/>
      <c r="I526" s="183"/>
      <c r="J526" s="183"/>
      <c r="K526" s="183"/>
      <c r="L526" s="183"/>
      <c r="M526" s="183"/>
      <c r="N526" s="183"/>
      <c r="O526" s="183"/>
      <c r="P526" s="183"/>
      <c r="Q526" s="183"/>
      <c r="R526" s="183"/>
      <c r="S526" s="183"/>
      <c r="T526" s="183"/>
    </row>
    <row r="527" spans="1:20" ht="16" x14ac:dyDescent="0.2">
      <c r="A527" s="183"/>
      <c r="B527" s="183"/>
      <c r="C527" s="183"/>
      <c r="D527" s="183"/>
      <c r="E527" s="183"/>
      <c r="F527" s="183"/>
      <c r="G527" s="183"/>
      <c r="H527" s="183"/>
      <c r="I527" s="183"/>
      <c r="J527" s="183"/>
      <c r="K527" s="183"/>
      <c r="L527" s="183"/>
      <c r="M527" s="183"/>
      <c r="N527" s="183"/>
      <c r="O527" s="183"/>
      <c r="P527" s="183"/>
      <c r="Q527" s="183"/>
      <c r="R527" s="183"/>
      <c r="S527" s="183"/>
      <c r="T527" s="183"/>
    </row>
    <row r="528" spans="1:20" ht="16" x14ac:dyDescent="0.2">
      <c r="A528" s="183"/>
      <c r="B528" s="183"/>
      <c r="C528" s="183"/>
      <c r="D528" s="183"/>
      <c r="E528" s="183"/>
      <c r="F528" s="183"/>
      <c r="G528" s="183"/>
      <c r="H528" s="183"/>
      <c r="I528" s="183"/>
      <c r="J528" s="183"/>
      <c r="K528" s="183"/>
      <c r="L528" s="183"/>
      <c r="M528" s="183"/>
      <c r="N528" s="183"/>
      <c r="O528" s="183"/>
      <c r="P528" s="183"/>
      <c r="Q528" s="183"/>
      <c r="R528" s="183"/>
      <c r="S528" s="183"/>
      <c r="T528" s="183"/>
    </row>
    <row r="529" spans="1:20" ht="16" x14ac:dyDescent="0.2">
      <c r="A529" s="183"/>
      <c r="B529" s="183"/>
      <c r="C529" s="183"/>
      <c r="D529" s="183"/>
      <c r="E529" s="183"/>
      <c r="F529" s="183"/>
      <c r="G529" s="183"/>
      <c r="H529" s="183"/>
      <c r="I529" s="183"/>
      <c r="J529" s="183"/>
      <c r="K529" s="183"/>
      <c r="L529" s="183"/>
      <c r="M529" s="183"/>
      <c r="N529" s="183"/>
      <c r="O529" s="183"/>
      <c r="P529" s="183"/>
      <c r="Q529" s="183"/>
      <c r="R529" s="183"/>
      <c r="S529" s="183"/>
      <c r="T529" s="183"/>
    </row>
    <row r="530" spans="1:20" ht="16" x14ac:dyDescent="0.2">
      <c r="A530" s="183"/>
      <c r="B530" s="183"/>
      <c r="C530" s="183"/>
      <c r="D530" s="183"/>
      <c r="E530" s="183"/>
      <c r="F530" s="183"/>
      <c r="G530" s="183"/>
      <c r="H530" s="183"/>
      <c r="I530" s="183"/>
      <c r="J530" s="183"/>
      <c r="K530" s="183"/>
      <c r="L530" s="183"/>
      <c r="M530" s="183"/>
      <c r="N530" s="183"/>
      <c r="O530" s="183"/>
      <c r="P530" s="183"/>
      <c r="Q530" s="183"/>
      <c r="R530" s="183"/>
      <c r="S530" s="183"/>
      <c r="T530" s="183"/>
    </row>
    <row r="531" spans="1:20" ht="16" x14ac:dyDescent="0.2">
      <c r="A531" s="183"/>
      <c r="B531" s="183"/>
      <c r="C531" s="183"/>
      <c r="D531" s="183"/>
      <c r="E531" s="183"/>
      <c r="F531" s="183"/>
      <c r="G531" s="183"/>
      <c r="H531" s="183"/>
      <c r="I531" s="183"/>
      <c r="J531" s="183"/>
      <c r="K531" s="183"/>
      <c r="L531" s="183"/>
      <c r="M531" s="183"/>
      <c r="N531" s="183"/>
      <c r="O531" s="183"/>
      <c r="P531" s="183"/>
      <c r="Q531" s="183"/>
      <c r="R531" s="183"/>
      <c r="S531" s="183"/>
      <c r="T531" s="183"/>
    </row>
    <row r="532" spans="1:20" ht="16" x14ac:dyDescent="0.2">
      <c r="A532" s="183"/>
      <c r="B532" s="183"/>
      <c r="C532" s="183"/>
      <c r="D532" s="183"/>
      <c r="E532" s="183"/>
      <c r="F532" s="183"/>
      <c r="G532" s="183"/>
      <c r="H532" s="183"/>
      <c r="I532" s="183"/>
      <c r="J532" s="183"/>
      <c r="K532" s="183"/>
      <c r="L532" s="183"/>
      <c r="M532" s="183"/>
      <c r="N532" s="183"/>
      <c r="O532" s="183"/>
      <c r="P532" s="183"/>
      <c r="Q532" s="183"/>
      <c r="R532" s="183"/>
      <c r="S532" s="183"/>
      <c r="T532" s="183"/>
    </row>
    <row r="533" spans="1:20" ht="16" x14ac:dyDescent="0.2">
      <c r="A533" s="183"/>
      <c r="B533" s="183"/>
      <c r="C533" s="183"/>
      <c r="D533" s="183"/>
      <c r="E533" s="183"/>
      <c r="F533" s="183"/>
      <c r="G533" s="183"/>
      <c r="H533" s="183"/>
      <c r="I533" s="183"/>
      <c r="J533" s="183"/>
      <c r="K533" s="183"/>
      <c r="L533" s="183"/>
      <c r="M533" s="183"/>
      <c r="N533" s="183"/>
      <c r="O533" s="183"/>
      <c r="P533" s="183"/>
      <c r="Q533" s="183"/>
      <c r="R533" s="183"/>
      <c r="S533" s="183"/>
      <c r="T533" s="183"/>
    </row>
    <row r="534" spans="1:20" ht="16" x14ac:dyDescent="0.2">
      <c r="A534" s="183"/>
      <c r="B534" s="183"/>
      <c r="C534" s="183"/>
      <c r="D534" s="183"/>
      <c r="E534" s="183"/>
      <c r="F534" s="183"/>
      <c r="G534" s="183"/>
      <c r="H534" s="183"/>
      <c r="I534" s="183"/>
      <c r="J534" s="183"/>
      <c r="K534" s="183"/>
      <c r="L534" s="183"/>
      <c r="M534" s="183"/>
      <c r="N534" s="183"/>
      <c r="O534" s="183"/>
      <c r="P534" s="183"/>
      <c r="Q534" s="183"/>
      <c r="R534" s="183"/>
      <c r="S534" s="183"/>
      <c r="T534" s="183"/>
    </row>
    <row r="535" spans="1:20" ht="16" x14ac:dyDescent="0.2">
      <c r="A535" s="183"/>
      <c r="B535" s="183"/>
      <c r="C535" s="183"/>
      <c r="D535" s="183"/>
      <c r="E535" s="183"/>
      <c r="F535" s="183"/>
      <c r="G535" s="183"/>
      <c r="H535" s="183"/>
      <c r="I535" s="183"/>
      <c r="J535" s="183"/>
      <c r="K535" s="183"/>
      <c r="L535" s="183"/>
      <c r="M535" s="183"/>
      <c r="N535" s="183"/>
      <c r="O535" s="183"/>
      <c r="P535" s="183"/>
      <c r="Q535" s="183"/>
      <c r="R535" s="183"/>
      <c r="S535" s="183"/>
      <c r="T535" s="183"/>
    </row>
    <row r="536" spans="1:20" ht="16" x14ac:dyDescent="0.2">
      <c r="A536" s="183"/>
      <c r="B536" s="183"/>
      <c r="C536" s="183"/>
      <c r="D536" s="183"/>
      <c r="E536" s="183"/>
      <c r="F536" s="183"/>
      <c r="G536" s="183"/>
      <c r="H536" s="183"/>
      <c r="I536" s="183"/>
      <c r="J536" s="183"/>
      <c r="K536" s="183"/>
      <c r="L536" s="183"/>
      <c r="M536" s="183"/>
      <c r="N536" s="183"/>
      <c r="O536" s="183"/>
      <c r="P536" s="183"/>
      <c r="Q536" s="183"/>
      <c r="R536" s="183"/>
      <c r="S536" s="183"/>
      <c r="T536" s="183"/>
    </row>
    <row r="537" spans="1:20" ht="16" x14ac:dyDescent="0.2">
      <c r="A537" s="183"/>
      <c r="B537" s="183"/>
      <c r="C537" s="183"/>
      <c r="D537" s="183"/>
      <c r="E537" s="183"/>
      <c r="F537" s="183"/>
      <c r="G537" s="183"/>
      <c r="H537" s="183"/>
      <c r="I537" s="183"/>
      <c r="J537" s="183"/>
      <c r="K537" s="183"/>
      <c r="L537" s="183"/>
      <c r="M537" s="183"/>
      <c r="N537" s="183"/>
      <c r="O537" s="183"/>
      <c r="P537" s="183"/>
      <c r="Q537" s="183"/>
      <c r="R537" s="183"/>
      <c r="S537" s="183"/>
      <c r="T537" s="183"/>
    </row>
    <row r="538" spans="1:20" ht="16" x14ac:dyDescent="0.2">
      <c r="A538" s="183"/>
      <c r="B538" s="183"/>
      <c r="C538" s="183"/>
      <c r="D538" s="183"/>
      <c r="E538" s="183"/>
      <c r="F538" s="183"/>
      <c r="G538" s="183"/>
      <c r="H538" s="183"/>
      <c r="I538" s="183"/>
      <c r="J538" s="183"/>
      <c r="K538" s="183"/>
      <c r="L538" s="183"/>
      <c r="M538" s="183"/>
      <c r="N538" s="183"/>
      <c r="O538" s="183"/>
      <c r="P538" s="183"/>
      <c r="Q538" s="183"/>
      <c r="R538" s="183"/>
      <c r="S538" s="183"/>
      <c r="T538" s="183"/>
    </row>
    <row r="539" spans="1:20" ht="16" x14ac:dyDescent="0.2">
      <c r="A539" s="183"/>
      <c r="B539" s="183"/>
      <c r="C539" s="183"/>
      <c r="D539" s="183"/>
      <c r="E539" s="183"/>
      <c r="F539" s="183"/>
      <c r="G539" s="183"/>
      <c r="H539" s="183"/>
      <c r="I539" s="183"/>
      <c r="J539" s="183"/>
      <c r="K539" s="183"/>
      <c r="L539" s="183"/>
      <c r="M539" s="183"/>
      <c r="N539" s="183"/>
      <c r="O539" s="183"/>
      <c r="P539" s="183"/>
      <c r="Q539" s="183"/>
      <c r="R539" s="183"/>
      <c r="S539" s="183"/>
      <c r="T539" s="183"/>
    </row>
    <row r="540" spans="1:20" ht="16" x14ac:dyDescent="0.2">
      <c r="A540" s="183"/>
      <c r="B540" s="183"/>
      <c r="C540" s="183"/>
      <c r="D540" s="183"/>
      <c r="E540" s="183"/>
      <c r="F540" s="183"/>
      <c r="G540" s="183"/>
      <c r="H540" s="183"/>
      <c r="I540" s="183"/>
      <c r="J540" s="183"/>
      <c r="K540" s="183"/>
      <c r="L540" s="183"/>
      <c r="M540" s="183"/>
      <c r="N540" s="183"/>
      <c r="O540" s="183"/>
      <c r="P540" s="183"/>
      <c r="Q540" s="183"/>
      <c r="R540" s="183"/>
      <c r="S540" s="183"/>
      <c r="T540" s="183"/>
    </row>
    <row r="541" spans="1:20" ht="16" x14ac:dyDescent="0.2">
      <c r="A541" s="183"/>
      <c r="B541" s="183"/>
      <c r="C541" s="183"/>
      <c r="D541" s="183"/>
      <c r="E541" s="183"/>
      <c r="F541" s="183"/>
      <c r="G541" s="183"/>
      <c r="H541" s="183"/>
      <c r="I541" s="183"/>
      <c r="J541" s="183"/>
      <c r="K541" s="183"/>
      <c r="L541" s="183"/>
      <c r="M541" s="183"/>
      <c r="N541" s="183"/>
      <c r="O541" s="183"/>
      <c r="P541" s="183"/>
      <c r="Q541" s="183"/>
      <c r="R541" s="183"/>
      <c r="S541" s="183"/>
      <c r="T541" s="183"/>
    </row>
    <row r="542" spans="1:20" ht="16" x14ac:dyDescent="0.2">
      <c r="A542" s="183"/>
      <c r="B542" s="183"/>
      <c r="C542" s="183"/>
      <c r="D542" s="183"/>
      <c r="E542" s="183"/>
      <c r="F542" s="183"/>
      <c r="G542" s="183"/>
      <c r="H542" s="183"/>
      <c r="I542" s="183"/>
      <c r="J542" s="183"/>
      <c r="K542" s="183"/>
      <c r="L542" s="183"/>
      <c r="M542" s="183"/>
      <c r="N542" s="183"/>
      <c r="O542" s="183"/>
      <c r="P542" s="183"/>
      <c r="Q542" s="183"/>
      <c r="R542" s="183"/>
      <c r="S542" s="183"/>
      <c r="T542" s="183"/>
    </row>
    <row r="543" spans="1:20" ht="16" x14ac:dyDescent="0.2">
      <c r="A543" s="183"/>
      <c r="B543" s="183"/>
      <c r="C543" s="183"/>
      <c r="D543" s="183"/>
      <c r="E543" s="183"/>
      <c r="F543" s="183"/>
      <c r="G543" s="183"/>
      <c r="H543" s="183"/>
      <c r="I543" s="183"/>
      <c r="J543" s="183"/>
      <c r="K543" s="183"/>
      <c r="L543" s="183"/>
      <c r="M543" s="183"/>
      <c r="N543" s="183"/>
      <c r="O543" s="183"/>
      <c r="P543" s="183"/>
      <c r="Q543" s="183"/>
      <c r="R543" s="183"/>
      <c r="S543" s="183"/>
      <c r="T543" s="183"/>
    </row>
    <row r="544" spans="1:20" ht="16" x14ac:dyDescent="0.2">
      <c r="A544" s="183"/>
      <c r="B544" s="183"/>
      <c r="C544" s="183"/>
      <c r="D544" s="183"/>
      <c r="E544" s="183"/>
      <c r="F544" s="183"/>
      <c r="G544" s="183"/>
      <c r="H544" s="183"/>
      <c r="I544" s="183"/>
      <c r="J544" s="183"/>
      <c r="K544" s="183"/>
      <c r="L544" s="183"/>
      <c r="M544" s="183"/>
      <c r="N544" s="183"/>
      <c r="O544" s="183"/>
      <c r="P544" s="183"/>
      <c r="Q544" s="183"/>
      <c r="R544" s="183"/>
      <c r="S544" s="183"/>
      <c r="T544" s="183"/>
    </row>
    <row r="545" spans="1:20" ht="16" x14ac:dyDescent="0.2">
      <c r="A545" s="183"/>
      <c r="B545" s="183"/>
      <c r="C545" s="183"/>
      <c r="D545" s="183"/>
      <c r="E545" s="183"/>
      <c r="F545" s="183"/>
      <c r="G545" s="183"/>
      <c r="H545" s="183"/>
      <c r="I545" s="183"/>
      <c r="J545" s="183"/>
      <c r="K545" s="183"/>
      <c r="L545" s="183"/>
      <c r="M545" s="183"/>
      <c r="N545" s="183"/>
      <c r="O545" s="183"/>
      <c r="P545" s="183"/>
      <c r="Q545" s="183"/>
      <c r="R545" s="183"/>
      <c r="S545" s="183"/>
      <c r="T545" s="183"/>
    </row>
    <row r="546" spans="1:20" ht="16" x14ac:dyDescent="0.2">
      <c r="A546" s="183"/>
      <c r="B546" s="183"/>
      <c r="C546" s="183"/>
      <c r="D546" s="183"/>
      <c r="E546" s="183"/>
      <c r="F546" s="183"/>
      <c r="G546" s="183"/>
      <c r="H546" s="183"/>
      <c r="I546" s="183"/>
      <c r="J546" s="183"/>
      <c r="K546" s="183"/>
      <c r="L546" s="183"/>
      <c r="M546" s="183"/>
      <c r="N546" s="183"/>
      <c r="O546" s="183"/>
      <c r="P546" s="183"/>
      <c r="Q546" s="183"/>
      <c r="R546" s="183"/>
      <c r="S546" s="183"/>
      <c r="T546" s="183"/>
    </row>
    <row r="547" spans="1:20" ht="16" x14ac:dyDescent="0.2">
      <c r="A547" s="183"/>
      <c r="B547" s="183"/>
      <c r="C547" s="183"/>
      <c r="D547" s="183"/>
      <c r="E547" s="183"/>
      <c r="F547" s="183"/>
      <c r="G547" s="183"/>
      <c r="H547" s="183"/>
      <c r="I547" s="183"/>
      <c r="J547" s="183"/>
      <c r="K547" s="183"/>
      <c r="L547" s="183"/>
      <c r="M547" s="183"/>
      <c r="N547" s="183"/>
      <c r="O547" s="183"/>
      <c r="P547" s="183"/>
      <c r="Q547" s="183"/>
      <c r="R547" s="183"/>
      <c r="S547" s="183"/>
      <c r="T547" s="183"/>
    </row>
    <row r="548" spans="1:20" ht="16" x14ac:dyDescent="0.2">
      <c r="A548" s="183"/>
      <c r="B548" s="183"/>
      <c r="C548" s="183"/>
      <c r="D548" s="183"/>
      <c r="E548" s="183"/>
      <c r="F548" s="183"/>
      <c r="G548" s="183"/>
      <c r="H548" s="183"/>
      <c r="I548" s="183"/>
      <c r="J548" s="183"/>
      <c r="K548" s="183"/>
      <c r="L548" s="183"/>
      <c r="M548" s="183"/>
      <c r="N548" s="183"/>
      <c r="O548" s="183"/>
      <c r="P548" s="183"/>
      <c r="Q548" s="183"/>
      <c r="R548" s="183"/>
      <c r="S548" s="183"/>
      <c r="T548" s="183"/>
    </row>
    <row r="549" spans="1:20" ht="16" x14ac:dyDescent="0.2">
      <c r="A549" s="183"/>
      <c r="B549" s="183"/>
      <c r="C549" s="183"/>
      <c r="D549" s="183"/>
      <c r="E549" s="183"/>
      <c r="F549" s="183"/>
      <c r="G549" s="183"/>
      <c r="H549" s="183"/>
      <c r="I549" s="183"/>
      <c r="J549" s="183"/>
      <c r="K549" s="183"/>
      <c r="L549" s="183"/>
      <c r="M549" s="183"/>
      <c r="N549" s="183"/>
      <c r="O549" s="183"/>
      <c r="P549" s="183"/>
      <c r="Q549" s="183"/>
      <c r="R549" s="183"/>
      <c r="S549" s="183"/>
      <c r="T549" s="183"/>
    </row>
    <row r="550" spans="1:20" ht="16" x14ac:dyDescent="0.2">
      <c r="A550" s="183"/>
      <c r="B550" s="183"/>
      <c r="C550" s="183"/>
      <c r="D550" s="183"/>
      <c r="E550" s="183"/>
      <c r="F550" s="183"/>
      <c r="G550" s="183"/>
      <c r="H550" s="183"/>
      <c r="I550" s="183"/>
      <c r="J550" s="183"/>
      <c r="K550" s="183"/>
      <c r="L550" s="183"/>
      <c r="M550" s="183"/>
      <c r="N550" s="183"/>
      <c r="O550" s="183"/>
      <c r="P550" s="183"/>
      <c r="Q550" s="183"/>
      <c r="R550" s="183"/>
      <c r="S550" s="183"/>
      <c r="T550" s="183"/>
    </row>
    <row r="551" spans="1:20" ht="16" x14ac:dyDescent="0.2">
      <c r="A551" s="183"/>
      <c r="B551" s="183"/>
      <c r="C551" s="183"/>
      <c r="D551" s="183"/>
      <c r="E551" s="183"/>
      <c r="F551" s="183"/>
      <c r="G551" s="183"/>
      <c r="H551" s="183"/>
      <c r="I551" s="183"/>
      <c r="J551" s="183"/>
      <c r="K551" s="183"/>
      <c r="L551" s="183"/>
      <c r="M551" s="183"/>
      <c r="N551" s="183"/>
      <c r="O551" s="183"/>
      <c r="P551" s="183"/>
      <c r="Q551" s="183"/>
      <c r="R551" s="183"/>
      <c r="S551" s="183"/>
      <c r="T551" s="183"/>
    </row>
    <row r="552" spans="1:20" ht="16" x14ac:dyDescent="0.2">
      <c r="A552" s="183"/>
      <c r="B552" s="183"/>
      <c r="C552" s="183"/>
      <c r="D552" s="183"/>
      <c r="E552" s="183"/>
      <c r="F552" s="183"/>
      <c r="G552" s="183"/>
      <c r="H552" s="183"/>
      <c r="I552" s="183"/>
      <c r="J552" s="183"/>
      <c r="K552" s="183"/>
      <c r="L552" s="183"/>
      <c r="M552" s="183"/>
      <c r="N552" s="183"/>
      <c r="O552" s="183"/>
      <c r="P552" s="183"/>
      <c r="Q552" s="183"/>
      <c r="R552" s="183"/>
      <c r="S552" s="183"/>
      <c r="T552" s="183"/>
    </row>
    <row r="553" spans="1:20" ht="16" x14ac:dyDescent="0.2">
      <c r="A553" s="183"/>
      <c r="B553" s="183"/>
      <c r="C553" s="183"/>
      <c r="D553" s="183"/>
      <c r="E553" s="183"/>
      <c r="F553" s="183"/>
      <c r="G553" s="183"/>
      <c r="H553" s="183"/>
      <c r="I553" s="183"/>
      <c r="J553" s="183"/>
      <c r="K553" s="183"/>
      <c r="L553" s="183"/>
      <c r="M553" s="183"/>
      <c r="N553" s="183"/>
      <c r="O553" s="183"/>
      <c r="P553" s="183"/>
      <c r="Q553" s="183"/>
      <c r="R553" s="183"/>
      <c r="S553" s="183"/>
      <c r="T553" s="183"/>
    </row>
    <row r="554" spans="1:20" ht="16" x14ac:dyDescent="0.2">
      <c r="A554" s="183"/>
      <c r="B554" s="183"/>
      <c r="C554" s="183"/>
      <c r="D554" s="183"/>
      <c r="E554" s="183"/>
      <c r="F554" s="183"/>
      <c r="G554" s="183"/>
      <c r="H554" s="183"/>
      <c r="I554" s="183"/>
      <c r="J554" s="183"/>
      <c r="K554" s="183"/>
      <c r="L554" s="183"/>
      <c r="M554" s="183"/>
      <c r="N554" s="183"/>
      <c r="O554" s="183"/>
      <c r="P554" s="183"/>
      <c r="Q554" s="183"/>
      <c r="R554" s="183"/>
      <c r="S554" s="183"/>
      <c r="T554" s="183"/>
    </row>
    <row r="555" spans="1:20" ht="16" x14ac:dyDescent="0.2">
      <c r="A555" s="183"/>
      <c r="B555" s="183"/>
      <c r="C555" s="183"/>
      <c r="D555" s="183"/>
      <c r="E555" s="183"/>
      <c r="F555" s="183"/>
      <c r="G555" s="183"/>
      <c r="H555" s="183"/>
      <c r="I555" s="183"/>
      <c r="J555" s="183"/>
      <c r="K555" s="183"/>
      <c r="L555" s="183"/>
      <c r="M555" s="183"/>
      <c r="N555" s="183"/>
      <c r="O555" s="183"/>
      <c r="P555" s="183"/>
      <c r="Q555" s="183"/>
      <c r="R555" s="183"/>
      <c r="S555" s="183"/>
      <c r="T555" s="183"/>
    </row>
    <row r="556" spans="1:20" ht="16" x14ac:dyDescent="0.2">
      <c r="A556" s="183"/>
      <c r="B556" s="183"/>
      <c r="C556" s="183"/>
      <c r="D556" s="183"/>
      <c r="E556" s="183"/>
      <c r="F556" s="183"/>
      <c r="G556" s="183"/>
      <c r="H556" s="183"/>
      <c r="I556" s="183"/>
      <c r="J556" s="183"/>
      <c r="K556" s="183"/>
      <c r="L556" s="183"/>
      <c r="M556" s="183"/>
      <c r="N556" s="183"/>
      <c r="O556" s="183"/>
      <c r="P556" s="183"/>
      <c r="Q556" s="183"/>
      <c r="R556" s="183"/>
      <c r="S556" s="183"/>
      <c r="T556" s="183"/>
    </row>
    <row r="557" spans="1:20" ht="16" x14ac:dyDescent="0.2">
      <c r="A557" s="183"/>
      <c r="B557" s="183"/>
      <c r="C557" s="183"/>
      <c r="D557" s="183"/>
      <c r="E557" s="183"/>
      <c r="F557" s="183"/>
      <c r="G557" s="183"/>
      <c r="H557" s="183"/>
      <c r="I557" s="183"/>
      <c r="J557" s="183"/>
      <c r="K557" s="183"/>
      <c r="L557" s="183"/>
      <c r="M557" s="183"/>
      <c r="N557" s="183"/>
      <c r="O557" s="183"/>
      <c r="P557" s="183"/>
      <c r="Q557" s="183"/>
      <c r="R557" s="183"/>
      <c r="S557" s="183"/>
      <c r="T557" s="183"/>
    </row>
    <row r="558" spans="1:20" ht="16" x14ac:dyDescent="0.2">
      <c r="A558" s="183"/>
      <c r="B558" s="183"/>
      <c r="C558" s="183"/>
      <c r="D558" s="183"/>
      <c r="E558" s="183"/>
      <c r="F558" s="183"/>
      <c r="G558" s="183"/>
      <c r="H558" s="183"/>
      <c r="I558" s="183"/>
      <c r="J558" s="183"/>
      <c r="K558" s="183"/>
      <c r="L558" s="183"/>
      <c r="M558" s="183"/>
      <c r="N558" s="183"/>
      <c r="O558" s="183"/>
      <c r="P558" s="183"/>
      <c r="Q558" s="183"/>
      <c r="R558" s="183"/>
      <c r="S558" s="183"/>
      <c r="T558" s="183"/>
    </row>
    <row r="559" spans="1:20" ht="16" x14ac:dyDescent="0.2">
      <c r="A559" s="183"/>
      <c r="B559" s="183"/>
      <c r="C559" s="183"/>
      <c r="D559" s="183"/>
      <c r="E559" s="183"/>
      <c r="F559" s="183"/>
      <c r="G559" s="183"/>
      <c r="H559" s="183"/>
      <c r="I559" s="183"/>
      <c r="J559" s="183"/>
      <c r="K559" s="183"/>
      <c r="L559" s="183"/>
      <c r="M559" s="183"/>
      <c r="N559" s="183"/>
      <c r="O559" s="183"/>
      <c r="P559" s="183"/>
      <c r="Q559" s="183"/>
      <c r="R559" s="183"/>
      <c r="S559" s="183"/>
      <c r="T559" s="183"/>
    </row>
    <row r="560" spans="1:20" ht="16" x14ac:dyDescent="0.2">
      <c r="A560" s="183"/>
      <c r="B560" s="183"/>
      <c r="C560" s="183"/>
      <c r="D560" s="183"/>
      <c r="E560" s="183"/>
      <c r="F560" s="183"/>
      <c r="G560" s="183"/>
      <c r="H560" s="183"/>
      <c r="I560" s="183"/>
      <c r="J560" s="183"/>
      <c r="K560" s="183"/>
      <c r="L560" s="183"/>
      <c r="M560" s="183"/>
      <c r="N560" s="183"/>
      <c r="O560" s="183"/>
      <c r="P560" s="183"/>
      <c r="Q560" s="183"/>
      <c r="R560" s="183"/>
      <c r="S560" s="183"/>
      <c r="T560" s="183"/>
    </row>
    <row r="561" spans="1:20" ht="16" x14ac:dyDescent="0.2">
      <c r="A561" s="183"/>
      <c r="B561" s="183"/>
      <c r="C561" s="183"/>
      <c r="D561" s="183"/>
      <c r="E561" s="183"/>
      <c r="F561" s="183"/>
      <c r="G561" s="183"/>
      <c r="H561" s="183"/>
      <c r="I561" s="183"/>
      <c r="J561" s="183"/>
      <c r="K561" s="183"/>
      <c r="L561" s="183"/>
      <c r="M561" s="183"/>
      <c r="N561" s="183"/>
      <c r="O561" s="183"/>
      <c r="P561" s="183"/>
      <c r="Q561" s="183"/>
      <c r="R561" s="183"/>
      <c r="S561" s="183"/>
      <c r="T561" s="183"/>
    </row>
    <row r="562" spans="1:20" ht="16" x14ac:dyDescent="0.2">
      <c r="A562" s="183"/>
      <c r="B562" s="183"/>
      <c r="C562" s="183"/>
      <c r="D562" s="183"/>
      <c r="E562" s="183"/>
      <c r="F562" s="183"/>
      <c r="G562" s="183"/>
      <c r="H562" s="183"/>
      <c r="I562" s="183"/>
      <c r="J562" s="183"/>
      <c r="K562" s="183"/>
      <c r="L562" s="183"/>
      <c r="M562" s="183"/>
      <c r="N562" s="183"/>
      <c r="O562" s="183"/>
      <c r="P562" s="183"/>
      <c r="Q562" s="183"/>
      <c r="R562" s="183"/>
      <c r="S562" s="183"/>
      <c r="T562" s="183"/>
    </row>
    <row r="563" spans="1:20" ht="16" x14ac:dyDescent="0.2">
      <c r="A563" s="183"/>
      <c r="B563" s="183"/>
      <c r="C563" s="183"/>
      <c r="D563" s="183"/>
      <c r="E563" s="183"/>
      <c r="F563" s="183"/>
      <c r="G563" s="183"/>
      <c r="H563" s="183"/>
      <c r="I563" s="183"/>
      <c r="J563" s="183"/>
      <c r="K563" s="183"/>
      <c r="L563" s="183"/>
      <c r="M563" s="183"/>
      <c r="N563" s="183"/>
      <c r="O563" s="183"/>
      <c r="P563" s="183"/>
      <c r="Q563" s="183"/>
      <c r="R563" s="183"/>
      <c r="S563" s="183"/>
      <c r="T563" s="183"/>
    </row>
    <row r="564" spans="1:20" ht="16" x14ac:dyDescent="0.2">
      <c r="A564" s="183"/>
      <c r="B564" s="183"/>
      <c r="C564" s="183"/>
      <c r="D564" s="183"/>
      <c r="E564" s="183"/>
      <c r="F564" s="183"/>
      <c r="G564" s="183"/>
      <c r="H564" s="183"/>
      <c r="I564" s="183"/>
      <c r="J564" s="183"/>
      <c r="K564" s="183"/>
      <c r="L564" s="183"/>
      <c r="M564" s="183"/>
      <c r="N564" s="183"/>
      <c r="O564" s="183"/>
      <c r="P564" s="183"/>
      <c r="Q564" s="183"/>
      <c r="R564" s="183"/>
      <c r="S564" s="183"/>
      <c r="T564" s="183"/>
    </row>
    <row r="565" spans="1:20" ht="16" x14ac:dyDescent="0.2">
      <c r="A565" s="183"/>
      <c r="B565" s="183"/>
      <c r="C565" s="183"/>
      <c r="D565" s="183"/>
      <c r="E565" s="183"/>
      <c r="F565" s="183"/>
      <c r="G565" s="183"/>
      <c r="H565" s="183"/>
      <c r="I565" s="183"/>
      <c r="J565" s="183"/>
      <c r="K565" s="183"/>
      <c r="L565" s="183"/>
      <c r="M565" s="183"/>
      <c r="N565" s="183"/>
      <c r="O565" s="183"/>
      <c r="P565" s="183"/>
      <c r="Q565" s="183"/>
      <c r="R565" s="183"/>
      <c r="S565" s="183"/>
      <c r="T565" s="183"/>
    </row>
    <row r="566" spans="1:20" ht="16" x14ac:dyDescent="0.2">
      <c r="A566" s="183"/>
      <c r="B566" s="183"/>
      <c r="C566" s="183"/>
      <c r="D566" s="183"/>
      <c r="E566" s="183"/>
      <c r="F566" s="183"/>
      <c r="G566" s="183"/>
      <c r="H566" s="183"/>
      <c r="I566" s="183"/>
      <c r="J566" s="183"/>
      <c r="K566" s="183"/>
      <c r="L566" s="183"/>
      <c r="M566" s="183"/>
      <c r="N566" s="183"/>
      <c r="O566" s="183"/>
      <c r="P566" s="183"/>
      <c r="Q566" s="183"/>
      <c r="R566" s="183"/>
      <c r="S566" s="183"/>
      <c r="T566" s="183"/>
    </row>
    <row r="567" spans="1:20" ht="16" x14ac:dyDescent="0.2">
      <c r="A567" s="183"/>
      <c r="B567" s="183"/>
      <c r="C567" s="183"/>
      <c r="D567" s="183"/>
      <c r="E567" s="183"/>
      <c r="F567" s="183"/>
      <c r="G567" s="183"/>
      <c r="H567" s="183"/>
      <c r="I567" s="183"/>
      <c r="J567" s="183"/>
      <c r="K567" s="183"/>
      <c r="L567" s="183"/>
      <c r="M567" s="183"/>
      <c r="N567" s="183"/>
      <c r="O567" s="183"/>
      <c r="P567" s="183"/>
      <c r="Q567" s="183"/>
      <c r="R567" s="183"/>
      <c r="S567" s="183"/>
      <c r="T567" s="183"/>
    </row>
    <row r="568" spans="1:20" ht="16" x14ac:dyDescent="0.2">
      <c r="A568" s="183"/>
      <c r="B568" s="183"/>
      <c r="C568" s="183"/>
      <c r="D568" s="183"/>
      <c r="E568" s="183"/>
      <c r="F568" s="183"/>
      <c r="G568" s="183"/>
      <c r="H568" s="183"/>
      <c r="I568" s="183"/>
      <c r="J568" s="183"/>
      <c r="K568" s="183"/>
      <c r="L568" s="183"/>
      <c r="M568" s="183"/>
      <c r="N568" s="183"/>
      <c r="O568" s="183"/>
      <c r="P568" s="183"/>
      <c r="Q568" s="183"/>
      <c r="R568" s="183"/>
      <c r="S568" s="183"/>
      <c r="T568" s="183"/>
    </row>
    <row r="569" spans="1:20" ht="16" x14ac:dyDescent="0.2">
      <c r="A569" s="183"/>
      <c r="B569" s="183"/>
      <c r="C569" s="183"/>
      <c r="D569" s="183"/>
      <c r="E569" s="183"/>
      <c r="F569" s="183"/>
      <c r="G569" s="183"/>
      <c r="H569" s="183"/>
      <c r="I569" s="183"/>
      <c r="J569" s="183"/>
      <c r="K569" s="183"/>
      <c r="L569" s="183"/>
      <c r="M569" s="183"/>
      <c r="N569" s="183"/>
      <c r="O569" s="183"/>
      <c r="P569" s="183"/>
      <c r="Q569" s="183"/>
      <c r="R569" s="183"/>
      <c r="S569" s="183"/>
      <c r="T569" s="183"/>
    </row>
    <row r="570" spans="1:20" ht="16" x14ac:dyDescent="0.2">
      <c r="A570" s="183"/>
      <c r="B570" s="183"/>
      <c r="C570" s="183"/>
      <c r="D570" s="183"/>
      <c r="E570" s="183"/>
      <c r="F570" s="183"/>
      <c r="G570" s="183"/>
      <c r="H570" s="183"/>
      <c r="I570" s="183"/>
      <c r="J570" s="183"/>
      <c r="K570" s="183"/>
      <c r="L570" s="183"/>
      <c r="M570" s="183"/>
      <c r="N570" s="183"/>
      <c r="O570" s="183"/>
      <c r="P570" s="183"/>
      <c r="Q570" s="183"/>
      <c r="R570" s="183"/>
      <c r="S570" s="183"/>
      <c r="T570" s="183"/>
    </row>
    <row r="571" spans="1:20" ht="16" x14ac:dyDescent="0.2">
      <c r="A571" s="183"/>
      <c r="B571" s="183"/>
      <c r="C571" s="183"/>
      <c r="D571" s="183"/>
      <c r="E571" s="183"/>
      <c r="F571" s="183"/>
      <c r="G571" s="183"/>
      <c r="H571" s="183"/>
      <c r="I571" s="183"/>
      <c r="J571" s="183"/>
      <c r="K571" s="183"/>
      <c r="L571" s="183"/>
      <c r="M571" s="183"/>
      <c r="N571" s="183"/>
      <c r="O571" s="183"/>
      <c r="P571" s="183"/>
      <c r="Q571" s="183"/>
      <c r="R571" s="183"/>
      <c r="S571" s="183"/>
      <c r="T571" s="183"/>
    </row>
    <row r="572" spans="1:20" ht="16" x14ac:dyDescent="0.2">
      <c r="A572" s="183"/>
      <c r="B572" s="183"/>
      <c r="C572" s="183"/>
      <c r="D572" s="183"/>
      <c r="E572" s="183"/>
      <c r="F572" s="183"/>
      <c r="G572" s="183"/>
      <c r="H572" s="183"/>
      <c r="I572" s="183"/>
      <c r="J572" s="183"/>
      <c r="K572" s="183"/>
      <c r="L572" s="183"/>
      <c r="M572" s="183"/>
      <c r="N572" s="183"/>
      <c r="O572" s="183"/>
      <c r="P572" s="183"/>
      <c r="Q572" s="183"/>
      <c r="R572" s="183"/>
      <c r="S572" s="183"/>
      <c r="T572" s="183"/>
    </row>
    <row r="573" spans="1:20" ht="16" x14ac:dyDescent="0.2">
      <c r="A573" s="183"/>
      <c r="B573" s="183"/>
      <c r="C573" s="183"/>
      <c r="D573" s="183"/>
      <c r="E573" s="183"/>
      <c r="F573" s="183"/>
      <c r="G573" s="183"/>
      <c r="H573" s="183"/>
      <c r="I573" s="183"/>
      <c r="J573" s="183"/>
      <c r="K573" s="183"/>
      <c r="L573" s="183"/>
      <c r="M573" s="183"/>
      <c r="N573" s="183"/>
      <c r="O573" s="183"/>
      <c r="P573" s="183"/>
      <c r="Q573" s="183"/>
      <c r="R573" s="183"/>
      <c r="S573" s="183"/>
      <c r="T573" s="183"/>
    </row>
    <row r="574" spans="1:20" ht="16" x14ac:dyDescent="0.2">
      <c r="A574" s="183"/>
      <c r="B574" s="183"/>
      <c r="C574" s="183"/>
      <c r="D574" s="183"/>
      <c r="E574" s="183"/>
      <c r="F574" s="183"/>
      <c r="G574" s="183"/>
      <c r="H574" s="183"/>
      <c r="I574" s="183"/>
      <c r="J574" s="183"/>
      <c r="K574" s="183"/>
      <c r="L574" s="183"/>
      <c r="M574" s="183"/>
      <c r="N574" s="183"/>
      <c r="O574" s="183"/>
      <c r="P574" s="183"/>
      <c r="Q574" s="183"/>
      <c r="R574" s="183"/>
      <c r="S574" s="183"/>
      <c r="T574" s="183"/>
    </row>
    <row r="575" spans="1:20" ht="16" x14ac:dyDescent="0.2">
      <c r="A575" s="183"/>
      <c r="B575" s="183"/>
      <c r="C575" s="183"/>
      <c r="D575" s="183"/>
      <c r="E575" s="183"/>
      <c r="F575" s="183"/>
      <c r="G575" s="183"/>
      <c r="H575" s="183"/>
      <c r="I575" s="183"/>
      <c r="J575" s="183"/>
      <c r="K575" s="183"/>
      <c r="L575" s="183"/>
      <c r="M575" s="183"/>
      <c r="N575" s="183"/>
      <c r="O575" s="183"/>
      <c r="P575" s="183"/>
      <c r="Q575" s="183"/>
      <c r="R575" s="183"/>
      <c r="S575" s="183"/>
      <c r="T575" s="183"/>
    </row>
    <row r="576" spans="1:20" ht="16" x14ac:dyDescent="0.2">
      <c r="A576" s="183"/>
      <c r="B576" s="183"/>
      <c r="C576" s="183"/>
      <c r="D576" s="183"/>
      <c r="E576" s="183"/>
      <c r="F576" s="183"/>
      <c r="G576" s="183"/>
      <c r="H576" s="183"/>
      <c r="I576" s="183"/>
      <c r="J576" s="183"/>
      <c r="K576" s="183"/>
      <c r="L576" s="183"/>
      <c r="M576" s="183"/>
      <c r="N576" s="183"/>
      <c r="O576" s="183"/>
      <c r="P576" s="183"/>
      <c r="Q576" s="183"/>
      <c r="R576" s="183"/>
      <c r="S576" s="183"/>
      <c r="T576" s="183"/>
    </row>
    <row r="577" spans="1:20" ht="16" x14ac:dyDescent="0.2">
      <c r="A577" s="183"/>
      <c r="B577" s="183"/>
      <c r="C577" s="183"/>
      <c r="D577" s="183"/>
      <c r="E577" s="183"/>
      <c r="F577" s="183"/>
      <c r="G577" s="183"/>
      <c r="H577" s="183"/>
      <c r="I577" s="183"/>
      <c r="J577" s="183"/>
      <c r="K577" s="183"/>
      <c r="L577" s="183"/>
      <c r="M577" s="183"/>
      <c r="N577" s="183"/>
      <c r="O577" s="183"/>
      <c r="P577" s="183"/>
      <c r="Q577" s="183"/>
      <c r="R577" s="183"/>
      <c r="S577" s="183"/>
      <c r="T577" s="183"/>
    </row>
    <row r="578" spans="1:20" ht="16" x14ac:dyDescent="0.2">
      <c r="A578" s="183"/>
      <c r="B578" s="183"/>
      <c r="C578" s="183"/>
      <c r="D578" s="183"/>
      <c r="E578" s="183"/>
      <c r="F578" s="183"/>
      <c r="G578" s="183"/>
      <c r="H578" s="183"/>
      <c r="I578" s="183"/>
      <c r="J578" s="183"/>
      <c r="K578" s="183"/>
      <c r="L578" s="183"/>
      <c r="M578" s="183"/>
      <c r="N578" s="183"/>
      <c r="O578" s="183"/>
      <c r="P578" s="183"/>
      <c r="Q578" s="183"/>
      <c r="R578" s="183"/>
      <c r="S578" s="183"/>
      <c r="T578" s="183"/>
    </row>
    <row r="579" spans="1:20" ht="16" x14ac:dyDescent="0.2">
      <c r="A579" s="183"/>
      <c r="B579" s="183"/>
      <c r="C579" s="183"/>
      <c r="D579" s="183"/>
      <c r="E579" s="183"/>
      <c r="F579" s="183"/>
      <c r="G579" s="183"/>
      <c r="H579" s="183"/>
      <c r="I579" s="183"/>
      <c r="J579" s="183"/>
      <c r="K579" s="183"/>
      <c r="L579" s="183"/>
      <c r="M579" s="183"/>
      <c r="N579" s="183"/>
      <c r="O579" s="183"/>
      <c r="P579" s="183"/>
      <c r="Q579" s="183"/>
      <c r="R579" s="183"/>
      <c r="S579" s="183"/>
      <c r="T579" s="183"/>
    </row>
    <row r="580" spans="1:20" ht="16" x14ac:dyDescent="0.2">
      <c r="A580" s="183"/>
      <c r="B580" s="183"/>
      <c r="C580" s="183"/>
      <c r="D580" s="183"/>
      <c r="E580" s="183"/>
      <c r="F580" s="183"/>
      <c r="G580" s="183"/>
      <c r="H580" s="183"/>
      <c r="I580" s="183"/>
      <c r="J580" s="183"/>
      <c r="K580" s="183"/>
      <c r="L580" s="183"/>
      <c r="M580" s="183"/>
      <c r="N580" s="183"/>
      <c r="O580" s="183"/>
      <c r="P580" s="183"/>
      <c r="Q580" s="183"/>
      <c r="R580" s="183"/>
      <c r="S580" s="183"/>
      <c r="T580" s="183"/>
    </row>
    <row r="581" spans="1:20" ht="16" x14ac:dyDescent="0.2">
      <c r="A581" s="183"/>
      <c r="B581" s="183"/>
      <c r="C581" s="183"/>
      <c r="D581" s="183"/>
      <c r="E581" s="183"/>
      <c r="F581" s="183"/>
      <c r="G581" s="183"/>
      <c r="H581" s="183"/>
      <c r="I581" s="183"/>
      <c r="J581" s="183"/>
      <c r="K581" s="183"/>
      <c r="L581" s="183"/>
      <c r="M581" s="183"/>
      <c r="N581" s="183"/>
      <c r="O581" s="183"/>
      <c r="P581" s="183"/>
      <c r="Q581" s="183"/>
      <c r="R581" s="183"/>
      <c r="S581" s="183"/>
      <c r="T581" s="183"/>
    </row>
    <row r="582" spans="1:20" ht="16" x14ac:dyDescent="0.2">
      <c r="A582" s="183"/>
      <c r="B582" s="183"/>
      <c r="C582" s="183"/>
      <c r="D582" s="183"/>
      <c r="E582" s="183"/>
      <c r="F582" s="183"/>
      <c r="G582" s="183"/>
      <c r="H582" s="183"/>
      <c r="I582" s="183"/>
      <c r="J582" s="183"/>
      <c r="K582" s="183"/>
      <c r="L582" s="183"/>
      <c r="M582" s="183"/>
      <c r="N582" s="183"/>
      <c r="O582" s="183"/>
      <c r="P582" s="183"/>
      <c r="Q582" s="183"/>
      <c r="R582" s="183"/>
      <c r="S582" s="183"/>
      <c r="T582" s="183"/>
    </row>
    <row r="583" spans="1:20" ht="16" x14ac:dyDescent="0.2">
      <c r="A583" s="183"/>
      <c r="B583" s="183"/>
      <c r="C583" s="183"/>
      <c r="D583" s="183"/>
      <c r="E583" s="183"/>
      <c r="F583" s="183"/>
      <c r="G583" s="183"/>
      <c r="H583" s="183"/>
      <c r="I583" s="183"/>
      <c r="J583" s="183"/>
      <c r="K583" s="183"/>
      <c r="L583" s="183"/>
      <c r="M583" s="183"/>
      <c r="N583" s="183"/>
      <c r="O583" s="183"/>
      <c r="P583" s="183"/>
      <c r="Q583" s="183"/>
      <c r="R583" s="183"/>
      <c r="S583" s="183"/>
      <c r="T583" s="183"/>
    </row>
    <row r="584" spans="1:20" ht="16" x14ac:dyDescent="0.2">
      <c r="A584" s="183"/>
      <c r="B584" s="183"/>
      <c r="C584" s="183"/>
      <c r="D584" s="183"/>
      <c r="E584" s="183"/>
      <c r="F584" s="183"/>
      <c r="G584" s="183"/>
      <c r="H584" s="183"/>
      <c r="I584" s="183"/>
      <c r="J584" s="183"/>
      <c r="K584" s="183"/>
      <c r="L584" s="183"/>
      <c r="M584" s="183"/>
      <c r="N584" s="183"/>
      <c r="O584" s="183"/>
      <c r="P584" s="183"/>
      <c r="Q584" s="183"/>
      <c r="R584" s="183"/>
      <c r="S584" s="183"/>
      <c r="T584" s="183"/>
    </row>
    <row r="585" spans="1:20" ht="16" x14ac:dyDescent="0.2">
      <c r="A585" s="183"/>
      <c r="B585" s="183"/>
      <c r="C585" s="183"/>
      <c r="D585" s="183"/>
      <c r="E585" s="183"/>
      <c r="F585" s="183"/>
      <c r="G585" s="183"/>
      <c r="H585" s="183"/>
      <c r="I585" s="183"/>
      <c r="J585" s="183"/>
      <c r="K585" s="183"/>
      <c r="L585" s="183"/>
      <c r="M585" s="183"/>
      <c r="N585" s="183"/>
      <c r="O585" s="183"/>
      <c r="P585" s="183"/>
      <c r="Q585" s="183"/>
      <c r="R585" s="183"/>
      <c r="S585" s="183"/>
      <c r="T585" s="183"/>
    </row>
    <row r="586" spans="1:20" ht="16" x14ac:dyDescent="0.2">
      <c r="A586" s="183"/>
      <c r="B586" s="183"/>
      <c r="C586" s="183"/>
      <c r="D586" s="183"/>
      <c r="E586" s="183"/>
      <c r="F586" s="183"/>
      <c r="G586" s="183"/>
      <c r="H586" s="183"/>
      <c r="I586" s="183"/>
      <c r="J586" s="183"/>
      <c r="K586" s="183"/>
      <c r="L586" s="183"/>
      <c r="M586" s="183"/>
      <c r="N586" s="183"/>
      <c r="O586" s="183"/>
      <c r="P586" s="183"/>
      <c r="Q586" s="183"/>
      <c r="R586" s="183"/>
      <c r="S586" s="183"/>
      <c r="T586" s="183"/>
    </row>
    <row r="587" spans="1:20" ht="16" x14ac:dyDescent="0.2">
      <c r="A587" s="183"/>
      <c r="B587" s="183"/>
      <c r="C587" s="183"/>
      <c r="D587" s="183"/>
      <c r="E587" s="183"/>
      <c r="F587" s="183"/>
      <c r="G587" s="183"/>
      <c r="H587" s="183"/>
      <c r="I587" s="183"/>
      <c r="J587" s="183"/>
      <c r="K587" s="183"/>
      <c r="L587" s="183"/>
      <c r="M587" s="183"/>
      <c r="N587" s="183"/>
      <c r="O587" s="183"/>
      <c r="P587" s="183"/>
      <c r="Q587" s="183"/>
      <c r="R587" s="183"/>
      <c r="S587" s="183"/>
      <c r="T587" s="183"/>
    </row>
    <row r="588" spans="1:20" ht="16" x14ac:dyDescent="0.2">
      <c r="A588" s="183"/>
      <c r="B588" s="183"/>
      <c r="C588" s="183"/>
      <c r="D588" s="183"/>
      <c r="E588" s="183"/>
      <c r="F588" s="183"/>
      <c r="G588" s="183"/>
      <c r="H588" s="183"/>
      <c r="I588" s="183"/>
      <c r="J588" s="183"/>
      <c r="K588" s="183"/>
      <c r="L588" s="183"/>
      <c r="M588" s="183"/>
      <c r="N588" s="183"/>
      <c r="O588" s="183"/>
      <c r="P588" s="183"/>
      <c r="Q588" s="183"/>
      <c r="R588" s="183"/>
      <c r="S588" s="183"/>
      <c r="T588" s="183"/>
    </row>
    <row r="589" spans="1:20" ht="16" x14ac:dyDescent="0.2">
      <c r="A589" s="183"/>
      <c r="B589" s="183"/>
      <c r="C589" s="183"/>
      <c r="D589" s="183"/>
      <c r="E589" s="183"/>
      <c r="F589" s="183"/>
      <c r="G589" s="183"/>
      <c r="H589" s="183"/>
      <c r="I589" s="183"/>
      <c r="J589" s="183"/>
      <c r="K589" s="183"/>
      <c r="L589" s="183"/>
      <c r="M589" s="183"/>
      <c r="N589" s="183"/>
      <c r="O589" s="183"/>
      <c r="P589" s="183"/>
      <c r="Q589" s="183"/>
      <c r="R589" s="183"/>
      <c r="S589" s="183"/>
      <c r="T589" s="183"/>
    </row>
    <row r="590" spans="1:20" ht="16" x14ac:dyDescent="0.2">
      <c r="A590" s="183"/>
      <c r="B590" s="183"/>
      <c r="C590" s="183"/>
      <c r="D590" s="183"/>
      <c r="E590" s="183"/>
      <c r="F590" s="183"/>
      <c r="G590" s="183"/>
      <c r="H590" s="183"/>
      <c r="I590" s="183"/>
      <c r="J590" s="183"/>
      <c r="K590" s="183"/>
      <c r="L590" s="183"/>
      <c r="M590" s="183"/>
      <c r="N590" s="183"/>
      <c r="O590" s="183"/>
      <c r="P590" s="183"/>
      <c r="Q590" s="183"/>
      <c r="R590" s="183"/>
      <c r="S590" s="183"/>
      <c r="T590" s="183"/>
    </row>
    <row r="591" spans="1:20" ht="16" x14ac:dyDescent="0.2">
      <c r="A591" s="183"/>
      <c r="B591" s="183"/>
      <c r="C591" s="183"/>
      <c r="D591" s="183"/>
      <c r="E591" s="183"/>
      <c r="F591" s="183"/>
      <c r="G591" s="183"/>
      <c r="H591" s="183"/>
      <c r="I591" s="183"/>
      <c r="J591" s="183"/>
      <c r="K591" s="183"/>
      <c r="L591" s="183"/>
      <c r="M591" s="183"/>
      <c r="N591" s="183"/>
      <c r="O591" s="183"/>
      <c r="P591" s="183"/>
      <c r="Q591" s="183"/>
      <c r="R591" s="183"/>
      <c r="S591" s="183"/>
      <c r="T591" s="183"/>
    </row>
    <row r="592" spans="1:20" ht="16" x14ac:dyDescent="0.2">
      <c r="A592" s="183"/>
      <c r="B592" s="183"/>
      <c r="C592" s="183"/>
      <c r="D592" s="183"/>
      <c r="E592" s="183"/>
      <c r="F592" s="183"/>
      <c r="G592" s="183"/>
      <c r="H592" s="183"/>
      <c r="I592" s="183"/>
      <c r="J592" s="183"/>
      <c r="K592" s="183"/>
      <c r="L592" s="183"/>
      <c r="M592" s="183"/>
      <c r="N592" s="183"/>
      <c r="O592" s="183"/>
      <c r="P592" s="183"/>
      <c r="Q592" s="183"/>
      <c r="R592" s="183"/>
      <c r="S592" s="183"/>
      <c r="T592" s="183"/>
    </row>
    <row r="593" spans="1:20" ht="16" x14ac:dyDescent="0.2">
      <c r="A593" s="183"/>
      <c r="B593" s="183"/>
      <c r="C593" s="183"/>
      <c r="D593" s="183"/>
      <c r="E593" s="183"/>
      <c r="F593" s="183"/>
      <c r="G593" s="183"/>
      <c r="H593" s="183"/>
      <c r="I593" s="183"/>
      <c r="J593" s="183"/>
      <c r="K593" s="183"/>
      <c r="L593" s="183"/>
      <c r="M593" s="183"/>
      <c r="N593" s="183"/>
      <c r="O593" s="183"/>
      <c r="P593" s="183"/>
      <c r="Q593" s="183"/>
      <c r="R593" s="183"/>
      <c r="S593" s="183"/>
      <c r="T593" s="183"/>
    </row>
    <row r="594" spans="1:20" ht="16" x14ac:dyDescent="0.2">
      <c r="A594" s="183"/>
      <c r="B594" s="183"/>
      <c r="C594" s="183"/>
      <c r="D594" s="183"/>
      <c r="E594" s="183"/>
      <c r="F594" s="183"/>
      <c r="G594" s="183"/>
      <c r="H594" s="183"/>
      <c r="I594" s="183"/>
      <c r="J594" s="183"/>
      <c r="K594" s="183"/>
      <c r="L594" s="183"/>
      <c r="M594" s="183"/>
      <c r="N594" s="183"/>
      <c r="O594" s="183"/>
      <c r="P594" s="183"/>
      <c r="Q594" s="183"/>
      <c r="R594" s="183"/>
      <c r="S594" s="183"/>
      <c r="T594" s="183"/>
    </row>
    <row r="595" spans="1:20" ht="16" x14ac:dyDescent="0.2">
      <c r="A595" s="183"/>
      <c r="B595" s="183"/>
      <c r="C595" s="183"/>
      <c r="D595" s="183"/>
      <c r="E595" s="183"/>
      <c r="F595" s="183"/>
      <c r="G595" s="183"/>
      <c r="H595" s="183"/>
      <c r="I595" s="183"/>
      <c r="J595" s="183"/>
      <c r="K595" s="183"/>
      <c r="L595" s="183"/>
      <c r="M595" s="183"/>
      <c r="N595" s="183"/>
      <c r="O595" s="183"/>
      <c r="P595" s="183"/>
      <c r="Q595" s="183"/>
      <c r="R595" s="183"/>
      <c r="S595" s="183"/>
      <c r="T595" s="183"/>
    </row>
    <row r="596" spans="1:20" ht="16" x14ac:dyDescent="0.2">
      <c r="A596" s="183"/>
      <c r="B596" s="183"/>
      <c r="C596" s="183"/>
      <c r="D596" s="183"/>
      <c r="E596" s="183"/>
      <c r="F596" s="183"/>
      <c r="G596" s="183"/>
      <c r="H596" s="183"/>
      <c r="I596" s="183"/>
      <c r="J596" s="183"/>
      <c r="K596" s="183"/>
      <c r="L596" s="183"/>
      <c r="M596" s="183"/>
      <c r="N596" s="183"/>
      <c r="O596" s="183"/>
      <c r="P596" s="183"/>
      <c r="Q596" s="183"/>
      <c r="R596" s="183"/>
      <c r="S596" s="183"/>
      <c r="T596" s="183"/>
    </row>
    <row r="597" spans="1:20" ht="16" x14ac:dyDescent="0.2">
      <c r="A597" s="183"/>
      <c r="B597" s="183"/>
      <c r="C597" s="183"/>
      <c r="D597" s="183"/>
      <c r="E597" s="183"/>
      <c r="F597" s="183"/>
      <c r="G597" s="183"/>
      <c r="H597" s="183"/>
      <c r="I597" s="183"/>
      <c r="J597" s="183"/>
      <c r="K597" s="183"/>
      <c r="L597" s="183"/>
      <c r="M597" s="183"/>
      <c r="N597" s="183"/>
      <c r="O597" s="183"/>
      <c r="P597" s="183"/>
      <c r="Q597" s="183"/>
      <c r="R597" s="183"/>
      <c r="S597" s="183"/>
      <c r="T597" s="183"/>
    </row>
    <row r="598" spans="1:20" ht="16" x14ac:dyDescent="0.2">
      <c r="A598" s="183"/>
      <c r="B598" s="183"/>
      <c r="C598" s="183"/>
      <c r="D598" s="183"/>
      <c r="E598" s="183"/>
      <c r="F598" s="183"/>
      <c r="G598" s="183"/>
      <c r="H598" s="183"/>
      <c r="I598" s="183"/>
      <c r="J598" s="183"/>
      <c r="K598" s="183"/>
      <c r="L598" s="183"/>
      <c r="M598" s="183"/>
      <c r="N598" s="183"/>
      <c r="O598" s="183"/>
      <c r="P598" s="183"/>
      <c r="Q598" s="183"/>
      <c r="R598" s="183"/>
      <c r="S598" s="183"/>
      <c r="T598" s="183"/>
    </row>
    <row r="599" spans="1:20" ht="16" x14ac:dyDescent="0.2">
      <c r="A599" s="183"/>
      <c r="B599" s="183"/>
      <c r="C599" s="183"/>
      <c r="D599" s="183"/>
      <c r="E599" s="183"/>
      <c r="F599" s="183"/>
      <c r="G599" s="183"/>
      <c r="H599" s="183"/>
      <c r="I599" s="183"/>
      <c r="J599" s="183"/>
      <c r="K599" s="183"/>
      <c r="L599" s="183"/>
      <c r="M599" s="183"/>
      <c r="N599" s="183"/>
      <c r="O599" s="183"/>
      <c r="P599" s="183"/>
      <c r="Q599" s="183"/>
      <c r="R599" s="183"/>
      <c r="S599" s="183"/>
      <c r="T599" s="183"/>
    </row>
    <row r="600" spans="1:20" ht="16" x14ac:dyDescent="0.2">
      <c r="A600" s="183"/>
      <c r="B600" s="183"/>
      <c r="C600" s="183"/>
      <c r="D600" s="183"/>
      <c r="E600" s="183"/>
      <c r="F600" s="183"/>
      <c r="G600" s="183"/>
      <c r="H600" s="183"/>
      <c r="I600" s="183"/>
      <c r="J600" s="183"/>
      <c r="K600" s="183"/>
      <c r="L600" s="183"/>
      <c r="M600" s="183"/>
      <c r="N600" s="183"/>
      <c r="O600" s="183"/>
      <c r="P600" s="183"/>
      <c r="Q600" s="183"/>
      <c r="R600" s="183"/>
      <c r="S600" s="183"/>
      <c r="T600" s="183"/>
    </row>
    <row r="601" spans="1:20" ht="16" x14ac:dyDescent="0.2">
      <c r="A601" s="183"/>
      <c r="B601" s="183"/>
      <c r="C601" s="183"/>
      <c r="D601" s="183"/>
      <c r="E601" s="183"/>
      <c r="F601" s="183"/>
      <c r="G601" s="183"/>
      <c r="H601" s="183"/>
      <c r="I601" s="183"/>
      <c r="J601" s="183"/>
      <c r="K601" s="183"/>
      <c r="L601" s="183"/>
      <c r="M601" s="183"/>
      <c r="N601" s="183"/>
      <c r="O601" s="183"/>
      <c r="P601" s="183"/>
      <c r="Q601" s="183"/>
      <c r="R601" s="183"/>
      <c r="S601" s="183"/>
      <c r="T601" s="183"/>
    </row>
    <row r="602" spans="1:20" ht="16" x14ac:dyDescent="0.2">
      <c r="A602" s="183"/>
      <c r="B602" s="183"/>
      <c r="C602" s="183"/>
      <c r="D602" s="183"/>
      <c r="E602" s="183"/>
      <c r="F602" s="183"/>
      <c r="G602" s="183"/>
      <c r="H602" s="183"/>
      <c r="I602" s="183"/>
      <c r="J602" s="183"/>
      <c r="K602" s="183"/>
      <c r="L602" s="183"/>
      <c r="M602" s="183"/>
      <c r="N602" s="183"/>
      <c r="O602" s="183"/>
      <c r="P602" s="183"/>
      <c r="Q602" s="183"/>
      <c r="R602" s="183"/>
      <c r="S602" s="183"/>
      <c r="T602" s="183"/>
    </row>
    <row r="603" spans="1:20" ht="16" x14ac:dyDescent="0.2">
      <c r="A603" s="183"/>
      <c r="B603" s="183"/>
      <c r="C603" s="183"/>
      <c r="D603" s="183"/>
      <c r="E603" s="183"/>
      <c r="F603" s="183"/>
      <c r="G603" s="183"/>
      <c r="H603" s="183"/>
      <c r="I603" s="183"/>
      <c r="J603" s="183"/>
      <c r="K603" s="183"/>
      <c r="L603" s="183"/>
      <c r="M603" s="183"/>
      <c r="N603" s="183"/>
      <c r="O603" s="183"/>
      <c r="P603" s="183"/>
      <c r="Q603" s="183"/>
      <c r="R603" s="183"/>
      <c r="S603" s="183"/>
      <c r="T603" s="183"/>
    </row>
    <row r="604" spans="1:20" ht="16" x14ac:dyDescent="0.2">
      <c r="A604" s="183"/>
      <c r="B604" s="183"/>
      <c r="C604" s="183"/>
      <c r="D604" s="183"/>
      <c r="E604" s="183"/>
      <c r="F604" s="183"/>
      <c r="G604" s="183"/>
      <c r="H604" s="183"/>
      <c r="I604" s="183"/>
      <c r="J604" s="183"/>
      <c r="K604" s="183"/>
      <c r="L604" s="183"/>
      <c r="M604" s="183"/>
      <c r="N604" s="183"/>
      <c r="O604" s="183"/>
      <c r="P604" s="183"/>
      <c r="Q604" s="183"/>
      <c r="R604" s="183"/>
      <c r="S604" s="183"/>
      <c r="T604" s="183"/>
    </row>
    <row r="605" spans="1:20" ht="16" x14ac:dyDescent="0.2">
      <c r="A605" s="183"/>
      <c r="B605" s="183"/>
      <c r="C605" s="183"/>
      <c r="D605" s="183"/>
      <c r="E605" s="183"/>
      <c r="F605" s="183"/>
      <c r="G605" s="183"/>
      <c r="H605" s="183"/>
      <c r="I605" s="183"/>
      <c r="J605" s="183"/>
      <c r="K605" s="183"/>
      <c r="L605" s="183"/>
      <c r="M605" s="183"/>
      <c r="N605" s="183"/>
      <c r="O605" s="183"/>
      <c r="P605" s="183"/>
      <c r="Q605" s="183"/>
      <c r="R605" s="183"/>
      <c r="S605" s="183"/>
      <c r="T605" s="183"/>
    </row>
    <row r="606" spans="1:20" ht="16" x14ac:dyDescent="0.2">
      <c r="A606" s="183"/>
      <c r="B606" s="183"/>
      <c r="C606" s="183"/>
      <c r="D606" s="183"/>
      <c r="E606" s="183"/>
      <c r="F606" s="183"/>
      <c r="G606" s="183"/>
      <c r="H606" s="183"/>
      <c r="I606" s="183"/>
      <c r="J606" s="183"/>
      <c r="K606" s="183"/>
      <c r="L606" s="183"/>
      <c r="M606" s="183"/>
      <c r="N606" s="183"/>
      <c r="O606" s="183"/>
      <c r="P606" s="183"/>
      <c r="Q606" s="183"/>
      <c r="R606" s="183"/>
      <c r="S606" s="183"/>
      <c r="T606" s="183"/>
    </row>
    <row r="607" spans="1:20" ht="16" x14ac:dyDescent="0.2">
      <c r="A607" s="183"/>
      <c r="B607" s="183"/>
      <c r="C607" s="183"/>
      <c r="D607" s="183"/>
      <c r="E607" s="183"/>
      <c r="F607" s="183"/>
      <c r="G607" s="183"/>
      <c r="H607" s="183"/>
      <c r="I607" s="183"/>
      <c r="J607" s="183"/>
      <c r="K607" s="183"/>
      <c r="L607" s="183"/>
      <c r="M607" s="183"/>
      <c r="N607" s="183"/>
      <c r="O607" s="183"/>
      <c r="P607" s="183"/>
      <c r="Q607" s="183"/>
      <c r="R607" s="183"/>
      <c r="S607" s="183"/>
      <c r="T607" s="183"/>
    </row>
    <row r="608" spans="1:20" ht="16" x14ac:dyDescent="0.2">
      <c r="A608" s="183"/>
      <c r="B608" s="183"/>
      <c r="C608" s="183"/>
      <c r="D608" s="183"/>
      <c r="E608" s="183"/>
      <c r="F608" s="183"/>
      <c r="G608" s="183"/>
      <c r="H608" s="183"/>
      <c r="I608" s="183"/>
      <c r="J608" s="183"/>
      <c r="K608" s="183"/>
      <c r="L608" s="183"/>
      <c r="M608" s="183"/>
      <c r="N608" s="183"/>
      <c r="O608" s="183"/>
      <c r="P608" s="183"/>
      <c r="Q608" s="183"/>
      <c r="R608" s="183"/>
      <c r="S608" s="183"/>
      <c r="T608" s="183"/>
    </row>
    <row r="609" spans="1:20" ht="16" x14ac:dyDescent="0.2">
      <c r="A609" s="183"/>
      <c r="B609" s="183"/>
      <c r="C609" s="183"/>
      <c r="D609" s="183"/>
      <c r="E609" s="183"/>
      <c r="F609" s="183"/>
      <c r="G609" s="183"/>
      <c r="H609" s="183"/>
      <c r="I609" s="183"/>
      <c r="J609" s="183"/>
      <c r="K609" s="183"/>
      <c r="L609" s="183"/>
      <c r="M609" s="183"/>
      <c r="N609" s="183"/>
      <c r="O609" s="183"/>
      <c r="P609" s="183"/>
      <c r="Q609" s="183"/>
      <c r="R609" s="183"/>
      <c r="S609" s="183"/>
      <c r="T609" s="183"/>
    </row>
    <row r="610" spans="1:20" ht="16" x14ac:dyDescent="0.2">
      <c r="A610" s="183"/>
      <c r="B610" s="183"/>
      <c r="C610" s="183"/>
      <c r="D610" s="183"/>
      <c r="E610" s="183"/>
      <c r="F610" s="183"/>
      <c r="G610" s="183"/>
      <c r="H610" s="183"/>
      <c r="I610" s="183"/>
      <c r="J610" s="183"/>
      <c r="K610" s="183"/>
      <c r="L610" s="183"/>
      <c r="M610" s="183"/>
      <c r="N610" s="183"/>
      <c r="O610" s="183"/>
      <c r="P610" s="183"/>
      <c r="Q610" s="183"/>
      <c r="R610" s="183"/>
      <c r="S610" s="183"/>
      <c r="T610" s="183"/>
    </row>
    <row r="611" spans="1:20" ht="16" x14ac:dyDescent="0.2">
      <c r="A611" s="183"/>
      <c r="B611" s="183"/>
      <c r="C611" s="183"/>
      <c r="D611" s="183"/>
      <c r="E611" s="183"/>
      <c r="F611" s="183"/>
      <c r="G611" s="183"/>
      <c r="H611" s="183"/>
      <c r="I611" s="183"/>
      <c r="J611" s="183"/>
      <c r="K611" s="183"/>
      <c r="L611" s="183"/>
      <c r="M611" s="183"/>
      <c r="N611" s="183"/>
      <c r="O611" s="183"/>
      <c r="P611" s="183"/>
      <c r="Q611" s="183"/>
      <c r="R611" s="183"/>
      <c r="S611" s="183"/>
      <c r="T611" s="183"/>
    </row>
    <row r="612" spans="1:20" ht="16" x14ac:dyDescent="0.2">
      <c r="A612" s="183"/>
      <c r="B612" s="183"/>
      <c r="C612" s="183"/>
      <c r="D612" s="183"/>
      <c r="E612" s="183"/>
      <c r="F612" s="183"/>
      <c r="G612" s="183"/>
      <c r="H612" s="183"/>
      <c r="I612" s="183"/>
      <c r="J612" s="183"/>
      <c r="K612" s="183"/>
      <c r="L612" s="183"/>
      <c r="M612" s="183"/>
      <c r="N612" s="183"/>
      <c r="O612" s="183"/>
      <c r="P612" s="183"/>
      <c r="Q612" s="183"/>
      <c r="R612" s="183"/>
      <c r="S612" s="183"/>
      <c r="T612" s="183"/>
    </row>
    <row r="613" spans="1:20" ht="16" x14ac:dyDescent="0.2">
      <c r="A613" s="183"/>
      <c r="B613" s="183"/>
      <c r="C613" s="183"/>
      <c r="D613" s="183"/>
      <c r="E613" s="183"/>
      <c r="F613" s="183"/>
      <c r="G613" s="183"/>
      <c r="H613" s="183"/>
      <c r="I613" s="183"/>
      <c r="J613" s="183"/>
      <c r="K613" s="183"/>
      <c r="L613" s="183"/>
      <c r="M613" s="183"/>
      <c r="N613" s="183"/>
      <c r="O613" s="183"/>
      <c r="P613" s="183"/>
      <c r="Q613" s="183"/>
      <c r="R613" s="183"/>
      <c r="S613" s="183"/>
      <c r="T613" s="183"/>
    </row>
    <row r="614" spans="1:20" ht="16" x14ac:dyDescent="0.2">
      <c r="A614" s="183"/>
      <c r="B614" s="183"/>
      <c r="C614" s="183"/>
      <c r="D614" s="183"/>
      <c r="E614" s="183"/>
      <c r="F614" s="183"/>
      <c r="G614" s="183"/>
      <c r="H614" s="183"/>
      <c r="I614" s="183"/>
      <c r="J614" s="183"/>
      <c r="K614" s="183"/>
      <c r="L614" s="183"/>
      <c r="M614" s="183"/>
      <c r="N614" s="183"/>
      <c r="O614" s="183"/>
      <c r="P614" s="183"/>
      <c r="Q614" s="183"/>
      <c r="R614" s="183"/>
      <c r="S614" s="183"/>
      <c r="T614" s="183"/>
    </row>
    <row r="615" spans="1:20" ht="16" x14ac:dyDescent="0.2">
      <c r="A615" s="183"/>
      <c r="B615" s="183"/>
      <c r="C615" s="183"/>
      <c r="D615" s="183"/>
      <c r="E615" s="183"/>
      <c r="F615" s="183"/>
      <c r="G615" s="183"/>
      <c r="H615" s="183"/>
      <c r="I615" s="183"/>
      <c r="J615" s="183"/>
      <c r="K615" s="183"/>
      <c r="L615" s="183"/>
      <c r="M615" s="183"/>
      <c r="N615" s="183"/>
      <c r="O615" s="183"/>
      <c r="P615" s="183"/>
      <c r="Q615" s="183"/>
      <c r="R615" s="183"/>
      <c r="S615" s="183"/>
      <c r="T615" s="183"/>
    </row>
    <row r="616" spans="1:20" ht="16" x14ac:dyDescent="0.2">
      <c r="A616" s="183"/>
      <c r="B616" s="183"/>
      <c r="C616" s="183"/>
      <c r="D616" s="183"/>
      <c r="E616" s="183"/>
      <c r="F616" s="183"/>
      <c r="G616" s="183"/>
      <c r="H616" s="183"/>
      <c r="I616" s="183"/>
      <c r="J616" s="183"/>
      <c r="K616" s="183"/>
      <c r="L616" s="183"/>
      <c r="M616" s="183"/>
      <c r="N616" s="183"/>
      <c r="O616" s="183"/>
      <c r="P616" s="183"/>
      <c r="Q616" s="183"/>
      <c r="R616" s="183"/>
      <c r="S616" s="183"/>
      <c r="T616" s="183"/>
    </row>
    <row r="617" spans="1:20" ht="16" x14ac:dyDescent="0.2">
      <c r="A617" s="183"/>
      <c r="B617" s="183"/>
      <c r="C617" s="183"/>
      <c r="D617" s="183"/>
      <c r="E617" s="183"/>
      <c r="F617" s="183"/>
      <c r="G617" s="183"/>
      <c r="H617" s="183"/>
      <c r="I617" s="183"/>
      <c r="J617" s="183"/>
      <c r="K617" s="183"/>
      <c r="L617" s="183"/>
      <c r="M617" s="183"/>
      <c r="N617" s="183"/>
      <c r="O617" s="183"/>
      <c r="P617" s="183"/>
      <c r="Q617" s="183"/>
      <c r="R617" s="183"/>
      <c r="S617" s="183"/>
      <c r="T617" s="183"/>
    </row>
    <row r="618" spans="1:20" ht="16" x14ac:dyDescent="0.2">
      <c r="A618" s="183"/>
      <c r="B618" s="183"/>
      <c r="C618" s="183"/>
      <c r="D618" s="183"/>
      <c r="E618" s="183"/>
      <c r="F618" s="183"/>
      <c r="G618" s="183"/>
      <c r="H618" s="183"/>
      <c r="I618" s="183"/>
      <c r="J618" s="183"/>
      <c r="K618" s="183"/>
      <c r="L618" s="183"/>
      <c r="M618" s="183"/>
      <c r="N618" s="183"/>
      <c r="O618" s="183"/>
      <c r="P618" s="183"/>
      <c r="Q618" s="183"/>
      <c r="R618" s="183"/>
      <c r="S618" s="183"/>
      <c r="T618" s="183"/>
    </row>
    <row r="619" spans="1:20" ht="16" x14ac:dyDescent="0.2">
      <c r="A619" s="183"/>
      <c r="B619" s="183"/>
      <c r="C619" s="183"/>
      <c r="D619" s="183"/>
      <c r="E619" s="183"/>
      <c r="F619" s="183"/>
      <c r="G619" s="183"/>
      <c r="H619" s="183"/>
      <c r="I619" s="183"/>
      <c r="J619" s="183"/>
      <c r="K619" s="183"/>
      <c r="L619" s="183"/>
      <c r="M619" s="183"/>
      <c r="N619" s="183"/>
      <c r="O619" s="183"/>
      <c r="P619" s="183"/>
      <c r="Q619" s="183"/>
      <c r="R619" s="183"/>
      <c r="S619" s="183"/>
      <c r="T619" s="183"/>
    </row>
    <row r="620" spans="1:20" ht="16" x14ac:dyDescent="0.2">
      <c r="A620" s="183"/>
      <c r="B620" s="183"/>
      <c r="C620" s="183"/>
      <c r="D620" s="183"/>
      <c r="E620" s="183"/>
      <c r="F620" s="183"/>
      <c r="G620" s="183"/>
      <c r="H620" s="183"/>
      <c r="I620" s="183"/>
      <c r="J620" s="183"/>
      <c r="K620" s="183"/>
      <c r="L620" s="183"/>
      <c r="M620" s="183"/>
      <c r="N620" s="183"/>
      <c r="O620" s="183"/>
      <c r="P620" s="183"/>
      <c r="Q620" s="183"/>
      <c r="R620" s="183"/>
      <c r="S620" s="183"/>
      <c r="T620" s="183"/>
    </row>
    <row r="621" spans="1:20" ht="16" x14ac:dyDescent="0.2">
      <c r="A621" s="183"/>
      <c r="B621" s="183"/>
      <c r="C621" s="183"/>
      <c r="D621" s="183"/>
      <c r="E621" s="183"/>
      <c r="F621" s="183"/>
      <c r="G621" s="183"/>
      <c r="H621" s="183"/>
      <c r="I621" s="183"/>
      <c r="J621" s="183"/>
      <c r="K621" s="183"/>
      <c r="L621" s="183"/>
      <c r="M621" s="183"/>
      <c r="N621" s="183"/>
      <c r="O621" s="183"/>
      <c r="P621" s="183"/>
      <c r="Q621" s="183"/>
      <c r="R621" s="183"/>
      <c r="S621" s="183"/>
      <c r="T621" s="183"/>
    </row>
    <row r="622" spans="1:20" ht="16" x14ac:dyDescent="0.2">
      <c r="A622" s="183"/>
      <c r="B622" s="183"/>
      <c r="C622" s="183"/>
      <c r="D622" s="183"/>
      <c r="E622" s="183"/>
      <c r="F622" s="183"/>
      <c r="G622" s="183"/>
      <c r="H622" s="183"/>
      <c r="I622" s="183"/>
      <c r="J622" s="183"/>
      <c r="K622" s="183"/>
      <c r="L622" s="183"/>
      <c r="M622" s="183"/>
      <c r="N622" s="183"/>
      <c r="O622" s="183"/>
      <c r="P622" s="183"/>
      <c r="Q622" s="183"/>
      <c r="R622" s="183"/>
      <c r="S622" s="183"/>
      <c r="T622" s="183"/>
    </row>
    <row r="623" spans="1:20" ht="16" x14ac:dyDescent="0.2">
      <c r="A623" s="183"/>
      <c r="B623" s="183"/>
      <c r="C623" s="183"/>
      <c r="D623" s="183"/>
      <c r="E623" s="183"/>
      <c r="F623" s="183"/>
      <c r="G623" s="183"/>
      <c r="H623" s="183"/>
      <c r="I623" s="183"/>
      <c r="J623" s="183"/>
      <c r="K623" s="183"/>
      <c r="L623" s="183"/>
      <c r="M623" s="183"/>
      <c r="N623" s="183"/>
      <c r="O623" s="183"/>
      <c r="P623" s="183"/>
      <c r="Q623" s="183"/>
      <c r="R623" s="183"/>
      <c r="S623" s="183"/>
      <c r="T623" s="183"/>
    </row>
    <row r="624" spans="1:20" ht="16" x14ac:dyDescent="0.2">
      <c r="A624" s="183"/>
      <c r="B624" s="183"/>
      <c r="C624" s="183"/>
      <c r="D624" s="183"/>
      <c r="E624" s="183"/>
      <c r="F624" s="183"/>
      <c r="G624" s="183"/>
      <c r="H624" s="183"/>
      <c r="I624" s="183"/>
      <c r="J624" s="183"/>
      <c r="K624" s="183"/>
      <c r="L624" s="183"/>
      <c r="M624" s="183"/>
      <c r="N624" s="183"/>
      <c r="O624" s="183"/>
      <c r="P624" s="183"/>
      <c r="Q624" s="183"/>
      <c r="R624" s="183"/>
      <c r="S624" s="183"/>
      <c r="T624" s="183"/>
    </row>
    <row r="625" spans="1:20" ht="16" x14ac:dyDescent="0.2">
      <c r="A625" s="183"/>
      <c r="B625" s="183"/>
      <c r="C625" s="183"/>
      <c r="D625" s="183"/>
      <c r="E625" s="183"/>
      <c r="F625" s="183"/>
      <c r="G625" s="183"/>
      <c r="H625" s="183"/>
      <c r="I625" s="183"/>
      <c r="J625" s="183"/>
      <c r="K625" s="183"/>
      <c r="L625" s="183"/>
      <c r="M625" s="183"/>
      <c r="N625" s="183"/>
      <c r="O625" s="183"/>
      <c r="P625" s="183"/>
      <c r="Q625" s="183"/>
      <c r="R625" s="183"/>
      <c r="S625" s="183"/>
      <c r="T625" s="183"/>
    </row>
    <row r="626" spans="1:20" ht="16" x14ac:dyDescent="0.2">
      <c r="A626" s="183"/>
      <c r="B626" s="183"/>
      <c r="C626" s="183"/>
      <c r="D626" s="183"/>
      <c r="E626" s="183"/>
      <c r="F626" s="183"/>
      <c r="G626" s="183"/>
      <c r="H626" s="183"/>
      <c r="I626" s="183"/>
      <c r="J626" s="183"/>
      <c r="K626" s="183"/>
      <c r="L626" s="183"/>
      <c r="M626" s="183"/>
      <c r="N626" s="183"/>
      <c r="O626" s="183"/>
      <c r="P626" s="183"/>
      <c r="Q626" s="183"/>
      <c r="R626" s="183"/>
      <c r="S626" s="183"/>
      <c r="T626" s="183"/>
    </row>
    <row r="627" spans="1:20" ht="16" x14ac:dyDescent="0.2">
      <c r="A627" s="183"/>
      <c r="B627" s="183"/>
      <c r="C627" s="183"/>
      <c r="D627" s="183"/>
      <c r="E627" s="183"/>
      <c r="F627" s="183"/>
      <c r="G627" s="183"/>
      <c r="H627" s="183"/>
      <c r="I627" s="183"/>
      <c r="J627" s="183"/>
      <c r="K627" s="183"/>
      <c r="L627" s="183"/>
      <c r="M627" s="183"/>
      <c r="N627" s="183"/>
      <c r="O627" s="183"/>
      <c r="P627" s="183"/>
      <c r="Q627" s="183"/>
      <c r="R627" s="183"/>
      <c r="S627" s="183"/>
      <c r="T627" s="183"/>
    </row>
    <row r="628" spans="1:20" ht="16" x14ac:dyDescent="0.2">
      <c r="A628" s="183"/>
      <c r="B628" s="183"/>
      <c r="C628" s="183"/>
      <c r="D628" s="183"/>
      <c r="E628" s="183"/>
      <c r="F628" s="183"/>
      <c r="G628" s="183"/>
      <c r="H628" s="183"/>
      <c r="I628" s="183"/>
      <c r="J628" s="183"/>
      <c r="K628" s="183"/>
      <c r="L628" s="183"/>
      <c r="M628" s="183"/>
      <c r="N628" s="183"/>
      <c r="O628" s="183"/>
      <c r="P628" s="183"/>
      <c r="Q628" s="183"/>
      <c r="R628" s="183"/>
      <c r="S628" s="183"/>
      <c r="T628" s="183"/>
    </row>
    <row r="629" spans="1:20" ht="16" x14ac:dyDescent="0.2">
      <c r="A629" s="183"/>
      <c r="B629" s="183"/>
      <c r="C629" s="183"/>
      <c r="D629" s="183"/>
      <c r="E629" s="183"/>
      <c r="F629" s="183"/>
      <c r="G629" s="183"/>
      <c r="H629" s="183"/>
      <c r="I629" s="183"/>
      <c r="J629" s="183"/>
      <c r="K629" s="183"/>
      <c r="L629" s="183"/>
      <c r="M629" s="183"/>
      <c r="N629" s="183"/>
      <c r="O629" s="183"/>
      <c r="P629" s="183"/>
      <c r="Q629" s="183"/>
      <c r="R629" s="183"/>
      <c r="S629" s="183"/>
      <c r="T629" s="183"/>
    </row>
    <row r="630" spans="1:20" ht="16" x14ac:dyDescent="0.2">
      <c r="A630" s="183"/>
      <c r="B630" s="183"/>
      <c r="C630" s="183"/>
      <c r="D630" s="183"/>
      <c r="E630" s="183"/>
      <c r="F630" s="183"/>
      <c r="G630" s="183"/>
      <c r="H630" s="183"/>
      <c r="I630" s="183"/>
      <c r="J630" s="183"/>
      <c r="K630" s="183"/>
      <c r="L630" s="183"/>
      <c r="M630" s="183"/>
      <c r="N630" s="183"/>
      <c r="O630" s="183"/>
      <c r="P630" s="183"/>
      <c r="Q630" s="183"/>
      <c r="R630" s="183"/>
      <c r="S630" s="183"/>
      <c r="T630" s="183"/>
    </row>
    <row r="631" spans="1:20" ht="16" x14ac:dyDescent="0.2">
      <c r="A631" s="183"/>
      <c r="B631" s="183"/>
      <c r="C631" s="183"/>
      <c r="D631" s="183"/>
      <c r="E631" s="183"/>
      <c r="F631" s="183"/>
      <c r="G631" s="183"/>
      <c r="H631" s="183"/>
      <c r="I631" s="183"/>
      <c r="J631" s="183"/>
      <c r="K631" s="183"/>
      <c r="L631" s="183"/>
      <c r="M631" s="183"/>
      <c r="N631" s="183"/>
      <c r="O631" s="183"/>
      <c r="P631" s="183"/>
      <c r="Q631" s="183"/>
      <c r="R631" s="183"/>
      <c r="S631" s="183"/>
      <c r="T631" s="183"/>
    </row>
    <row r="632" spans="1:20" ht="16" x14ac:dyDescent="0.2">
      <c r="A632" s="183"/>
      <c r="B632" s="183"/>
      <c r="C632" s="183"/>
      <c r="D632" s="183"/>
      <c r="E632" s="183"/>
      <c r="F632" s="183"/>
      <c r="G632" s="183"/>
      <c r="H632" s="183"/>
      <c r="I632" s="183"/>
      <c r="J632" s="183"/>
      <c r="K632" s="183"/>
      <c r="L632" s="183"/>
      <c r="M632" s="183"/>
      <c r="N632" s="183"/>
      <c r="O632" s="183"/>
      <c r="P632" s="183"/>
      <c r="Q632" s="183"/>
      <c r="R632" s="183"/>
      <c r="S632" s="183"/>
      <c r="T632" s="183"/>
    </row>
    <row r="633" spans="1:20" ht="16" x14ac:dyDescent="0.2">
      <c r="A633" s="183"/>
      <c r="B633" s="183"/>
      <c r="C633" s="183"/>
      <c r="D633" s="183"/>
      <c r="E633" s="183"/>
      <c r="F633" s="183"/>
      <c r="G633" s="183"/>
      <c r="H633" s="183"/>
      <c r="I633" s="183"/>
      <c r="J633" s="183"/>
      <c r="K633" s="183"/>
      <c r="L633" s="183"/>
      <c r="M633" s="183"/>
      <c r="N633" s="183"/>
      <c r="O633" s="183"/>
      <c r="P633" s="183"/>
      <c r="Q633" s="183"/>
      <c r="R633" s="183"/>
      <c r="S633" s="183"/>
      <c r="T633" s="183"/>
    </row>
    <row r="634" spans="1:20" ht="16" x14ac:dyDescent="0.2">
      <c r="A634" s="183"/>
      <c r="B634" s="183"/>
      <c r="C634" s="183"/>
      <c r="D634" s="183"/>
      <c r="E634" s="183"/>
      <c r="F634" s="183"/>
      <c r="G634" s="183"/>
      <c r="H634" s="183"/>
      <c r="I634" s="183"/>
      <c r="J634" s="183"/>
      <c r="K634" s="183"/>
      <c r="L634" s="183"/>
      <c r="M634" s="183"/>
      <c r="N634" s="183"/>
      <c r="O634" s="183"/>
      <c r="P634" s="183"/>
      <c r="Q634" s="183"/>
      <c r="R634" s="183"/>
      <c r="S634" s="183"/>
      <c r="T634" s="183"/>
    </row>
    <row r="635" spans="1:20" ht="16" x14ac:dyDescent="0.2">
      <c r="A635" s="183"/>
      <c r="B635" s="183"/>
      <c r="C635" s="183"/>
      <c r="D635" s="183"/>
      <c r="E635" s="183"/>
      <c r="F635" s="183"/>
      <c r="G635" s="183"/>
      <c r="H635" s="183"/>
      <c r="I635" s="183"/>
      <c r="J635" s="183"/>
      <c r="K635" s="183"/>
      <c r="L635" s="183"/>
      <c r="M635" s="183"/>
      <c r="N635" s="183"/>
      <c r="O635" s="183"/>
      <c r="P635" s="183"/>
      <c r="Q635" s="183"/>
      <c r="R635" s="183"/>
      <c r="S635" s="183"/>
      <c r="T635" s="183"/>
    </row>
    <row r="636" spans="1:20" ht="16" x14ac:dyDescent="0.2">
      <c r="A636" s="183"/>
      <c r="B636" s="183"/>
      <c r="C636" s="183"/>
      <c r="D636" s="183"/>
      <c r="E636" s="183"/>
      <c r="F636" s="183"/>
      <c r="G636" s="183"/>
      <c r="H636" s="183"/>
      <c r="I636" s="183"/>
      <c r="J636" s="183"/>
      <c r="K636" s="183"/>
      <c r="L636" s="183"/>
      <c r="M636" s="183"/>
      <c r="N636" s="183"/>
      <c r="O636" s="183"/>
      <c r="P636" s="183"/>
      <c r="Q636" s="183"/>
      <c r="R636" s="183"/>
      <c r="S636" s="183"/>
      <c r="T636" s="183"/>
    </row>
    <row r="637" spans="1:20" ht="16" x14ac:dyDescent="0.2">
      <c r="A637" s="183"/>
      <c r="B637" s="183"/>
      <c r="C637" s="183"/>
      <c r="D637" s="183"/>
      <c r="E637" s="183"/>
      <c r="F637" s="183"/>
      <c r="G637" s="183"/>
      <c r="H637" s="183"/>
      <c r="I637" s="183"/>
      <c r="J637" s="183"/>
      <c r="K637" s="183"/>
      <c r="L637" s="183"/>
      <c r="M637" s="183"/>
      <c r="N637" s="183"/>
      <c r="O637" s="183"/>
      <c r="P637" s="183"/>
      <c r="Q637" s="183"/>
      <c r="R637" s="183"/>
      <c r="S637" s="183"/>
      <c r="T637" s="183"/>
    </row>
    <row r="638" spans="1:20" ht="16" x14ac:dyDescent="0.2">
      <c r="A638" s="183"/>
      <c r="B638" s="183"/>
      <c r="C638" s="183"/>
      <c r="D638" s="183"/>
      <c r="E638" s="183"/>
      <c r="F638" s="183"/>
      <c r="G638" s="183"/>
      <c r="H638" s="183"/>
      <c r="I638" s="183"/>
      <c r="J638" s="183"/>
      <c r="K638" s="183"/>
      <c r="L638" s="183"/>
      <c r="M638" s="183"/>
      <c r="N638" s="183"/>
      <c r="O638" s="183"/>
      <c r="P638" s="183"/>
      <c r="Q638" s="183"/>
      <c r="R638" s="183"/>
      <c r="S638" s="183"/>
      <c r="T638" s="183"/>
    </row>
    <row r="639" spans="1:20" ht="16" x14ac:dyDescent="0.2">
      <c r="A639" s="183"/>
      <c r="B639" s="183"/>
      <c r="C639" s="183"/>
      <c r="D639" s="183"/>
      <c r="E639" s="183"/>
      <c r="F639" s="183"/>
      <c r="G639" s="183"/>
      <c r="H639" s="183"/>
      <c r="I639" s="183"/>
      <c r="J639" s="183"/>
      <c r="K639" s="183"/>
      <c r="L639" s="183"/>
      <c r="M639" s="183"/>
      <c r="N639" s="183"/>
      <c r="O639" s="183"/>
      <c r="P639" s="183"/>
      <c r="Q639" s="183"/>
      <c r="R639" s="183"/>
      <c r="S639" s="183"/>
      <c r="T639" s="183"/>
    </row>
    <row r="640" spans="1:20" ht="16" x14ac:dyDescent="0.2">
      <c r="A640" s="183"/>
      <c r="B640" s="183"/>
      <c r="C640" s="183"/>
      <c r="D640" s="183"/>
      <c r="E640" s="183"/>
      <c r="F640" s="183"/>
      <c r="G640" s="183"/>
      <c r="H640" s="183"/>
      <c r="I640" s="183"/>
      <c r="J640" s="183"/>
      <c r="K640" s="183"/>
      <c r="L640" s="183"/>
      <c r="M640" s="183"/>
      <c r="N640" s="183"/>
      <c r="O640" s="183"/>
      <c r="P640" s="183"/>
      <c r="Q640" s="183"/>
      <c r="R640" s="183"/>
      <c r="S640" s="183"/>
      <c r="T640" s="183"/>
    </row>
    <row r="641" spans="1:20" ht="16" x14ac:dyDescent="0.2">
      <c r="A641" s="183"/>
      <c r="B641" s="183"/>
      <c r="C641" s="183"/>
      <c r="D641" s="183"/>
      <c r="E641" s="183"/>
      <c r="F641" s="183"/>
      <c r="G641" s="183"/>
      <c r="H641" s="183"/>
      <c r="I641" s="183"/>
      <c r="J641" s="183"/>
      <c r="K641" s="183"/>
      <c r="L641" s="183"/>
      <c r="M641" s="183"/>
      <c r="N641" s="183"/>
      <c r="O641" s="183"/>
      <c r="P641" s="183"/>
      <c r="Q641" s="183"/>
      <c r="R641" s="183"/>
      <c r="S641" s="183"/>
      <c r="T641" s="183"/>
    </row>
    <row r="642" spans="1:20" ht="16" x14ac:dyDescent="0.2">
      <c r="A642" s="183"/>
      <c r="B642" s="183"/>
      <c r="C642" s="183"/>
      <c r="D642" s="183"/>
      <c r="E642" s="183"/>
      <c r="F642" s="183"/>
      <c r="G642" s="183"/>
      <c r="H642" s="183"/>
      <c r="I642" s="183"/>
      <c r="J642" s="183"/>
      <c r="K642" s="183"/>
      <c r="L642" s="183"/>
      <c r="M642" s="183"/>
      <c r="N642" s="183"/>
      <c r="O642" s="183"/>
      <c r="P642" s="183"/>
      <c r="Q642" s="183"/>
      <c r="R642" s="183"/>
      <c r="S642" s="183"/>
      <c r="T642" s="183"/>
    </row>
    <row r="643" spans="1:20" ht="16" x14ac:dyDescent="0.2">
      <c r="A643" s="183"/>
      <c r="B643" s="183"/>
      <c r="C643" s="183"/>
      <c r="D643" s="183"/>
      <c r="E643" s="183"/>
      <c r="F643" s="183"/>
      <c r="G643" s="183"/>
      <c r="H643" s="183"/>
      <c r="I643" s="183"/>
      <c r="J643" s="183"/>
      <c r="K643" s="183"/>
      <c r="L643" s="183"/>
      <c r="M643" s="183"/>
      <c r="N643" s="183"/>
      <c r="O643" s="183"/>
      <c r="P643" s="183"/>
      <c r="Q643" s="183"/>
      <c r="R643" s="183"/>
      <c r="S643" s="183"/>
      <c r="T643" s="183"/>
    </row>
    <row r="644" spans="1:20" ht="16" x14ac:dyDescent="0.2">
      <c r="A644" s="183"/>
      <c r="B644" s="183"/>
      <c r="C644" s="183"/>
      <c r="D644" s="183"/>
      <c r="E644" s="183"/>
      <c r="F644" s="183"/>
      <c r="G644" s="183"/>
      <c r="H644" s="183"/>
      <c r="I644" s="183"/>
      <c r="J644" s="183"/>
      <c r="K644" s="183"/>
      <c r="L644" s="183"/>
      <c r="M644" s="183"/>
      <c r="N644" s="183"/>
      <c r="O644" s="183"/>
      <c r="P644" s="183"/>
      <c r="Q644" s="183"/>
      <c r="R644" s="183"/>
      <c r="S644" s="183"/>
      <c r="T644" s="183"/>
    </row>
    <row r="645" spans="1:20" ht="16" x14ac:dyDescent="0.2">
      <c r="A645" s="183"/>
      <c r="B645" s="183"/>
      <c r="C645" s="183"/>
      <c r="D645" s="183"/>
      <c r="E645" s="183"/>
      <c r="F645" s="183"/>
      <c r="G645" s="183"/>
      <c r="H645" s="183"/>
      <c r="I645" s="183"/>
      <c r="J645" s="183"/>
      <c r="K645" s="183"/>
      <c r="L645" s="183"/>
      <c r="M645" s="183"/>
      <c r="N645" s="183"/>
      <c r="O645" s="183"/>
      <c r="P645" s="183"/>
      <c r="Q645" s="183"/>
      <c r="R645" s="183"/>
      <c r="S645" s="183"/>
      <c r="T645" s="183"/>
    </row>
    <row r="646" spans="1:20" ht="16" x14ac:dyDescent="0.2">
      <c r="A646" s="183"/>
      <c r="B646" s="183"/>
      <c r="C646" s="183"/>
      <c r="D646" s="183"/>
      <c r="E646" s="183"/>
      <c r="F646" s="183"/>
      <c r="G646" s="183"/>
      <c r="H646" s="183"/>
      <c r="I646" s="183"/>
      <c r="J646" s="183"/>
      <c r="K646" s="183"/>
      <c r="L646" s="183"/>
      <c r="M646" s="183"/>
      <c r="N646" s="183"/>
      <c r="O646" s="183"/>
      <c r="P646" s="183"/>
      <c r="Q646" s="183"/>
      <c r="R646" s="183"/>
      <c r="S646" s="183"/>
      <c r="T646" s="183"/>
    </row>
    <row r="647" spans="1:20" ht="16" x14ac:dyDescent="0.2">
      <c r="A647" s="183"/>
      <c r="B647" s="183"/>
      <c r="C647" s="183"/>
      <c r="D647" s="183"/>
      <c r="E647" s="183"/>
      <c r="F647" s="183"/>
      <c r="G647" s="183"/>
      <c r="H647" s="183"/>
      <c r="I647" s="183"/>
      <c r="J647" s="183"/>
      <c r="K647" s="183"/>
      <c r="L647" s="183"/>
      <c r="M647" s="183"/>
      <c r="N647" s="183"/>
      <c r="O647" s="183"/>
      <c r="P647" s="183"/>
      <c r="Q647" s="183"/>
      <c r="R647" s="183"/>
      <c r="S647" s="183"/>
      <c r="T647" s="183"/>
    </row>
    <row r="648" spans="1:20" ht="16" x14ac:dyDescent="0.2">
      <c r="A648" s="183"/>
      <c r="B648" s="183"/>
      <c r="C648" s="183"/>
      <c r="D648" s="183"/>
      <c r="E648" s="183"/>
      <c r="F648" s="183"/>
      <c r="G648" s="183"/>
      <c r="H648" s="183"/>
      <c r="I648" s="183"/>
      <c r="J648" s="183"/>
      <c r="K648" s="183"/>
      <c r="L648" s="183"/>
      <c r="M648" s="183"/>
      <c r="N648" s="183"/>
      <c r="O648" s="183"/>
      <c r="P648" s="183"/>
      <c r="Q648" s="183"/>
      <c r="R648" s="183"/>
      <c r="S648" s="183"/>
      <c r="T648" s="183"/>
    </row>
    <row r="649" spans="1:20" ht="16" x14ac:dyDescent="0.2">
      <c r="A649" s="183"/>
      <c r="B649" s="183"/>
      <c r="C649" s="183"/>
      <c r="D649" s="183"/>
      <c r="E649" s="183"/>
      <c r="F649" s="183"/>
      <c r="G649" s="183"/>
      <c r="H649" s="183"/>
      <c r="I649" s="183"/>
      <c r="J649" s="183"/>
      <c r="K649" s="183"/>
      <c r="L649" s="183"/>
      <c r="M649" s="183"/>
      <c r="N649" s="183"/>
      <c r="O649" s="183"/>
      <c r="P649" s="183"/>
      <c r="Q649" s="183"/>
      <c r="R649" s="183"/>
      <c r="S649" s="183"/>
      <c r="T649" s="183"/>
    </row>
    <row r="650" spans="1:20" ht="16" x14ac:dyDescent="0.2">
      <c r="A650" s="183"/>
      <c r="B650" s="183"/>
      <c r="C650" s="183"/>
      <c r="D650" s="183"/>
      <c r="E650" s="183"/>
      <c r="F650" s="183"/>
      <c r="G650" s="183"/>
      <c r="H650" s="183"/>
      <c r="I650" s="183"/>
      <c r="J650" s="183"/>
      <c r="K650" s="183"/>
      <c r="L650" s="183"/>
      <c r="M650" s="183"/>
      <c r="N650" s="183"/>
      <c r="O650" s="183"/>
      <c r="P650" s="183"/>
      <c r="Q650" s="183"/>
      <c r="R650" s="183"/>
      <c r="S650" s="183"/>
      <c r="T650" s="183"/>
    </row>
    <row r="651" spans="1:20" ht="16" x14ac:dyDescent="0.2">
      <c r="A651" s="183"/>
      <c r="B651" s="183"/>
      <c r="C651" s="183"/>
      <c r="D651" s="183"/>
      <c r="E651" s="183"/>
      <c r="F651" s="183"/>
      <c r="G651" s="183"/>
      <c r="H651" s="183"/>
      <c r="I651" s="183"/>
      <c r="J651" s="183"/>
      <c r="K651" s="183"/>
      <c r="L651" s="183"/>
      <c r="M651" s="183"/>
      <c r="N651" s="183"/>
      <c r="O651" s="183"/>
      <c r="P651" s="183"/>
      <c r="Q651" s="183"/>
      <c r="R651" s="183"/>
      <c r="S651" s="183"/>
      <c r="T651" s="183"/>
    </row>
    <row r="652" spans="1:20" ht="16" x14ac:dyDescent="0.2">
      <c r="A652" s="183"/>
      <c r="B652" s="183"/>
      <c r="C652" s="183"/>
      <c r="D652" s="183"/>
      <c r="E652" s="183"/>
      <c r="F652" s="183"/>
      <c r="G652" s="183"/>
      <c r="H652" s="183"/>
      <c r="I652" s="183"/>
      <c r="J652" s="183"/>
      <c r="K652" s="183"/>
      <c r="L652" s="183"/>
      <c r="M652" s="183"/>
      <c r="N652" s="183"/>
      <c r="O652" s="183"/>
      <c r="P652" s="183"/>
      <c r="Q652" s="183"/>
      <c r="R652" s="183"/>
      <c r="S652" s="183"/>
      <c r="T652" s="183"/>
    </row>
    <row r="653" spans="1:20" ht="16" x14ac:dyDescent="0.2">
      <c r="A653" s="183"/>
      <c r="B653" s="183"/>
      <c r="C653" s="183"/>
      <c r="D653" s="183"/>
      <c r="E653" s="183"/>
      <c r="F653" s="183"/>
      <c r="G653" s="183"/>
      <c r="H653" s="183"/>
      <c r="I653" s="183"/>
      <c r="J653" s="183"/>
      <c r="K653" s="183"/>
      <c r="L653" s="183"/>
      <c r="M653" s="183"/>
      <c r="N653" s="183"/>
      <c r="O653" s="183"/>
      <c r="P653" s="183"/>
      <c r="Q653" s="183"/>
      <c r="R653" s="183"/>
      <c r="S653" s="183"/>
      <c r="T653" s="183"/>
    </row>
    <row r="654" spans="1:20" ht="16" x14ac:dyDescent="0.2">
      <c r="A654" s="183"/>
      <c r="B654" s="183"/>
      <c r="C654" s="183"/>
      <c r="D654" s="183"/>
      <c r="E654" s="183"/>
      <c r="F654" s="183"/>
      <c r="G654" s="183"/>
      <c r="H654" s="183"/>
      <c r="I654" s="183"/>
      <c r="J654" s="183"/>
      <c r="K654" s="183"/>
      <c r="L654" s="183"/>
      <c r="M654" s="183"/>
      <c r="N654" s="183"/>
      <c r="O654" s="183"/>
      <c r="P654" s="183"/>
      <c r="Q654" s="183"/>
      <c r="R654" s="183"/>
      <c r="S654" s="183"/>
      <c r="T654" s="183"/>
    </row>
    <row r="655" spans="1:20" ht="16" x14ac:dyDescent="0.2">
      <c r="A655" s="183"/>
      <c r="B655" s="183"/>
      <c r="C655" s="183"/>
      <c r="D655" s="183"/>
      <c r="E655" s="183"/>
      <c r="F655" s="183"/>
      <c r="G655" s="183"/>
      <c r="H655" s="183"/>
      <c r="I655" s="183"/>
      <c r="J655" s="183"/>
      <c r="K655" s="183"/>
      <c r="L655" s="183"/>
      <c r="M655" s="183"/>
      <c r="N655" s="183"/>
      <c r="O655" s="183"/>
      <c r="P655" s="183"/>
      <c r="Q655" s="183"/>
      <c r="R655" s="183"/>
      <c r="S655" s="183"/>
      <c r="T655" s="183"/>
    </row>
    <row r="656" spans="1:20" ht="16" x14ac:dyDescent="0.2">
      <c r="A656" s="183"/>
      <c r="B656" s="183"/>
      <c r="C656" s="183"/>
      <c r="D656" s="183"/>
      <c r="E656" s="183"/>
      <c r="F656" s="183"/>
      <c r="G656" s="183"/>
      <c r="H656" s="183"/>
      <c r="I656" s="183"/>
      <c r="J656" s="183"/>
      <c r="K656" s="183"/>
      <c r="L656" s="183"/>
      <c r="M656" s="183"/>
      <c r="N656" s="183"/>
      <c r="O656" s="183"/>
      <c r="P656" s="183"/>
      <c r="Q656" s="183"/>
      <c r="R656" s="183"/>
      <c r="S656" s="183"/>
      <c r="T656" s="183"/>
    </row>
    <row r="657" spans="1:20" ht="16" x14ac:dyDescent="0.2">
      <c r="A657" s="183"/>
      <c r="B657" s="183"/>
      <c r="C657" s="183"/>
      <c r="D657" s="183"/>
      <c r="E657" s="183"/>
      <c r="F657" s="183"/>
      <c r="G657" s="183"/>
      <c r="H657" s="183"/>
      <c r="I657" s="183"/>
      <c r="J657" s="183"/>
      <c r="K657" s="183"/>
      <c r="L657" s="183"/>
      <c r="M657" s="183"/>
      <c r="N657" s="183"/>
      <c r="O657" s="183"/>
      <c r="P657" s="183"/>
      <c r="Q657" s="183"/>
      <c r="R657" s="183"/>
      <c r="S657" s="183"/>
      <c r="T657" s="183"/>
    </row>
    <row r="658" spans="1:20" ht="16" x14ac:dyDescent="0.2">
      <c r="A658" s="183"/>
      <c r="B658" s="183"/>
      <c r="C658" s="183"/>
      <c r="D658" s="183"/>
      <c r="E658" s="183"/>
      <c r="F658" s="183"/>
      <c r="G658" s="183"/>
      <c r="H658" s="183"/>
      <c r="I658" s="183"/>
      <c r="J658" s="183"/>
      <c r="K658" s="183"/>
      <c r="L658" s="183"/>
      <c r="M658" s="183"/>
      <c r="N658" s="183"/>
      <c r="O658" s="183"/>
      <c r="P658" s="183"/>
      <c r="Q658" s="183"/>
      <c r="R658" s="183"/>
      <c r="S658" s="183"/>
      <c r="T658" s="183"/>
    </row>
    <row r="659" spans="1:20" ht="16" x14ac:dyDescent="0.2">
      <c r="A659" s="183"/>
      <c r="B659" s="183"/>
      <c r="C659" s="183"/>
      <c r="D659" s="183"/>
      <c r="E659" s="183"/>
      <c r="F659" s="183"/>
      <c r="G659" s="183"/>
      <c r="H659" s="183"/>
      <c r="I659" s="183"/>
      <c r="J659" s="183"/>
      <c r="K659" s="183"/>
      <c r="L659" s="183"/>
      <c r="M659" s="183"/>
      <c r="N659" s="183"/>
      <c r="O659" s="183"/>
      <c r="P659" s="183"/>
      <c r="Q659" s="183"/>
      <c r="R659" s="183"/>
      <c r="S659" s="183"/>
      <c r="T659" s="183"/>
    </row>
    <row r="660" spans="1:20" ht="16" x14ac:dyDescent="0.2">
      <c r="A660" s="183"/>
      <c r="B660" s="183"/>
      <c r="C660" s="183"/>
      <c r="D660" s="183"/>
      <c r="E660" s="183"/>
      <c r="F660" s="183"/>
      <c r="G660" s="183"/>
      <c r="H660" s="183"/>
      <c r="I660" s="183"/>
      <c r="J660" s="183"/>
      <c r="K660" s="183"/>
      <c r="L660" s="183"/>
      <c r="M660" s="183"/>
      <c r="N660" s="183"/>
      <c r="O660" s="183"/>
      <c r="P660" s="183"/>
      <c r="Q660" s="183"/>
      <c r="R660" s="183"/>
      <c r="S660" s="183"/>
      <c r="T660" s="183"/>
    </row>
    <row r="661" spans="1:20" ht="16" x14ac:dyDescent="0.2">
      <c r="A661" s="183"/>
      <c r="B661" s="183"/>
      <c r="C661" s="183"/>
      <c r="D661" s="183"/>
      <c r="E661" s="183"/>
      <c r="F661" s="183"/>
      <c r="G661" s="183"/>
      <c r="H661" s="183"/>
      <c r="I661" s="183"/>
      <c r="J661" s="183"/>
      <c r="K661" s="183"/>
      <c r="L661" s="183"/>
      <c r="M661" s="183"/>
      <c r="N661" s="183"/>
      <c r="O661" s="183"/>
      <c r="P661" s="183"/>
      <c r="Q661" s="183"/>
      <c r="R661" s="183"/>
      <c r="S661" s="183"/>
      <c r="T661" s="183"/>
    </row>
    <row r="662" spans="1:20" ht="16" x14ac:dyDescent="0.2">
      <c r="A662" s="183"/>
      <c r="B662" s="183"/>
      <c r="C662" s="183"/>
      <c r="D662" s="183"/>
      <c r="E662" s="183"/>
      <c r="F662" s="183"/>
      <c r="G662" s="183"/>
      <c r="H662" s="183"/>
      <c r="I662" s="183"/>
      <c r="J662" s="183"/>
      <c r="K662" s="183"/>
      <c r="L662" s="183"/>
      <c r="M662" s="183"/>
      <c r="N662" s="183"/>
      <c r="O662" s="183"/>
      <c r="P662" s="183"/>
      <c r="Q662" s="183"/>
      <c r="R662" s="183"/>
      <c r="S662" s="183"/>
      <c r="T662" s="183"/>
    </row>
    <row r="663" spans="1:20" ht="16" x14ac:dyDescent="0.2">
      <c r="A663" s="183"/>
      <c r="B663" s="183"/>
      <c r="C663" s="183"/>
      <c r="D663" s="183"/>
      <c r="E663" s="183"/>
      <c r="F663" s="183"/>
      <c r="G663" s="183"/>
      <c r="H663" s="183"/>
      <c r="I663" s="183"/>
      <c r="J663" s="183"/>
      <c r="K663" s="183"/>
      <c r="L663" s="183"/>
      <c r="M663" s="183"/>
      <c r="N663" s="183"/>
      <c r="O663" s="183"/>
      <c r="P663" s="183"/>
      <c r="Q663" s="183"/>
      <c r="R663" s="183"/>
      <c r="S663" s="183"/>
      <c r="T663" s="183"/>
    </row>
    <row r="664" spans="1:20" ht="16" x14ac:dyDescent="0.2">
      <c r="A664" s="183"/>
      <c r="B664" s="183"/>
      <c r="C664" s="183"/>
      <c r="D664" s="183"/>
      <c r="E664" s="183"/>
      <c r="F664" s="183"/>
      <c r="G664" s="183"/>
      <c r="H664" s="183"/>
      <c r="I664" s="183"/>
      <c r="J664" s="183"/>
      <c r="K664" s="183"/>
      <c r="L664" s="183"/>
      <c r="M664" s="183"/>
      <c r="N664" s="183"/>
      <c r="O664" s="183"/>
      <c r="P664" s="183"/>
      <c r="Q664" s="183"/>
      <c r="R664" s="183"/>
      <c r="S664" s="183"/>
      <c r="T664" s="183"/>
    </row>
    <row r="665" spans="1:20" ht="16" x14ac:dyDescent="0.2">
      <c r="A665" s="183"/>
      <c r="B665" s="183"/>
      <c r="C665" s="183"/>
      <c r="D665" s="183"/>
      <c r="E665" s="183"/>
      <c r="F665" s="183"/>
      <c r="G665" s="183"/>
      <c r="H665" s="183"/>
      <c r="I665" s="183"/>
      <c r="J665" s="183"/>
      <c r="K665" s="183"/>
      <c r="L665" s="183"/>
      <c r="M665" s="183"/>
      <c r="N665" s="183"/>
      <c r="O665" s="183"/>
      <c r="P665" s="183"/>
      <c r="Q665" s="183"/>
      <c r="R665" s="183"/>
      <c r="S665" s="183"/>
      <c r="T665" s="183"/>
    </row>
    <row r="666" spans="1:20" ht="16" x14ac:dyDescent="0.2">
      <c r="A666" s="183"/>
      <c r="B666" s="183"/>
      <c r="C666" s="183"/>
      <c r="D666" s="183"/>
      <c r="E666" s="183"/>
      <c r="F666" s="183"/>
      <c r="G666" s="183"/>
      <c r="H666" s="183"/>
      <c r="I666" s="183"/>
      <c r="J666" s="183"/>
      <c r="K666" s="183"/>
      <c r="L666" s="183"/>
      <c r="M666" s="183"/>
      <c r="N666" s="183"/>
      <c r="O666" s="183"/>
      <c r="P666" s="183"/>
      <c r="Q666" s="183"/>
      <c r="R666" s="183"/>
      <c r="S666" s="183"/>
      <c r="T666" s="183"/>
    </row>
    <row r="667" spans="1:20" ht="16" x14ac:dyDescent="0.2">
      <c r="A667" s="183"/>
      <c r="B667" s="183"/>
      <c r="C667" s="183"/>
      <c r="D667" s="183"/>
      <c r="E667" s="183"/>
      <c r="F667" s="183"/>
      <c r="G667" s="183"/>
      <c r="H667" s="183"/>
      <c r="I667" s="183"/>
      <c r="J667" s="183"/>
      <c r="K667" s="183"/>
      <c r="L667" s="183"/>
      <c r="M667" s="183"/>
      <c r="N667" s="183"/>
      <c r="O667" s="183"/>
      <c r="P667" s="183"/>
      <c r="Q667" s="183"/>
      <c r="R667" s="183"/>
      <c r="S667" s="183"/>
      <c r="T667" s="183"/>
    </row>
    <row r="668" spans="1:20" ht="16" x14ac:dyDescent="0.2">
      <c r="A668" s="183"/>
      <c r="B668" s="183"/>
      <c r="C668" s="183"/>
      <c r="D668" s="183"/>
      <c r="E668" s="183"/>
      <c r="F668" s="183"/>
      <c r="G668" s="183"/>
      <c r="H668" s="183"/>
      <c r="I668" s="183"/>
      <c r="J668" s="183"/>
      <c r="K668" s="183"/>
      <c r="L668" s="183"/>
      <c r="M668" s="183"/>
      <c r="N668" s="183"/>
      <c r="O668" s="183"/>
      <c r="P668" s="183"/>
      <c r="Q668" s="183"/>
      <c r="R668" s="183"/>
      <c r="S668" s="183"/>
      <c r="T668" s="183"/>
    </row>
    <row r="669" spans="1:20" ht="16" x14ac:dyDescent="0.2">
      <c r="A669" s="183"/>
      <c r="B669" s="183"/>
      <c r="C669" s="183"/>
      <c r="D669" s="183"/>
      <c r="E669" s="183"/>
      <c r="F669" s="183"/>
      <c r="G669" s="183"/>
      <c r="H669" s="183"/>
      <c r="I669" s="183"/>
      <c r="J669" s="183"/>
      <c r="K669" s="183"/>
      <c r="L669" s="183"/>
      <c r="M669" s="183"/>
      <c r="N669" s="183"/>
      <c r="O669" s="183"/>
      <c r="P669" s="183"/>
      <c r="Q669" s="183"/>
      <c r="R669" s="183"/>
      <c r="S669" s="183"/>
      <c r="T669" s="183"/>
    </row>
    <row r="670" spans="1:20" ht="16" x14ac:dyDescent="0.2">
      <c r="A670" s="183"/>
      <c r="B670" s="183"/>
      <c r="C670" s="183"/>
      <c r="D670" s="183"/>
      <c r="E670" s="183"/>
      <c r="F670" s="183"/>
      <c r="G670" s="183"/>
      <c r="H670" s="183"/>
      <c r="I670" s="183"/>
      <c r="J670" s="183"/>
      <c r="K670" s="183"/>
      <c r="L670" s="183"/>
      <c r="M670" s="183"/>
      <c r="N670" s="183"/>
      <c r="O670" s="183"/>
      <c r="P670" s="183"/>
      <c r="Q670" s="183"/>
      <c r="R670" s="183"/>
      <c r="S670" s="183"/>
      <c r="T670" s="183"/>
    </row>
    <row r="671" spans="1:20" ht="16" x14ac:dyDescent="0.2">
      <c r="A671" s="183"/>
      <c r="B671" s="183"/>
      <c r="C671" s="183"/>
      <c r="D671" s="183"/>
      <c r="E671" s="183"/>
      <c r="F671" s="183"/>
      <c r="G671" s="183"/>
      <c r="H671" s="183"/>
      <c r="I671" s="183"/>
      <c r="J671" s="183"/>
      <c r="K671" s="183"/>
      <c r="L671" s="183"/>
      <c r="M671" s="183"/>
      <c r="N671" s="183"/>
      <c r="O671" s="183"/>
      <c r="P671" s="183"/>
      <c r="Q671" s="183"/>
      <c r="R671" s="183"/>
      <c r="S671" s="183"/>
      <c r="T671" s="183"/>
    </row>
    <row r="672" spans="1:20" ht="16" x14ac:dyDescent="0.2">
      <c r="A672" s="183"/>
      <c r="B672" s="183"/>
      <c r="C672" s="183"/>
      <c r="D672" s="183"/>
      <c r="E672" s="183"/>
      <c r="F672" s="183"/>
      <c r="G672" s="183"/>
      <c r="H672" s="183"/>
      <c r="I672" s="183"/>
      <c r="J672" s="183"/>
      <c r="K672" s="183"/>
      <c r="L672" s="183"/>
      <c r="M672" s="183"/>
      <c r="N672" s="183"/>
      <c r="O672" s="183"/>
      <c r="P672" s="183"/>
      <c r="Q672" s="183"/>
      <c r="R672" s="183"/>
      <c r="S672" s="183"/>
      <c r="T672" s="183"/>
    </row>
    <row r="673" spans="1:20" ht="16" x14ac:dyDescent="0.2">
      <c r="A673" s="183"/>
      <c r="B673" s="183"/>
      <c r="C673" s="183"/>
      <c r="D673" s="183"/>
      <c r="E673" s="183"/>
      <c r="F673" s="183"/>
      <c r="G673" s="183"/>
      <c r="H673" s="183"/>
      <c r="I673" s="183"/>
      <c r="J673" s="183"/>
      <c r="K673" s="183"/>
      <c r="L673" s="183"/>
      <c r="M673" s="183"/>
      <c r="N673" s="183"/>
      <c r="O673" s="183"/>
      <c r="P673" s="183"/>
      <c r="Q673" s="183"/>
      <c r="R673" s="183"/>
      <c r="S673" s="183"/>
      <c r="T673" s="183"/>
    </row>
    <row r="674" spans="1:20" ht="16" x14ac:dyDescent="0.2">
      <c r="A674" s="183"/>
      <c r="B674" s="183"/>
      <c r="C674" s="183"/>
      <c r="D674" s="183"/>
      <c r="E674" s="183"/>
      <c r="F674" s="183"/>
      <c r="G674" s="183"/>
      <c r="H674" s="183"/>
      <c r="I674" s="183"/>
      <c r="J674" s="183"/>
      <c r="K674" s="183"/>
      <c r="L674" s="183"/>
      <c r="M674" s="183"/>
      <c r="N674" s="183"/>
      <c r="O674" s="183"/>
      <c r="P674" s="183"/>
      <c r="Q674" s="183"/>
      <c r="R674" s="183"/>
      <c r="S674" s="183"/>
      <c r="T674" s="183"/>
    </row>
    <row r="675" spans="1:20" ht="16" x14ac:dyDescent="0.2">
      <c r="A675" s="183"/>
      <c r="B675" s="183"/>
      <c r="C675" s="183"/>
      <c r="D675" s="183"/>
      <c r="E675" s="183"/>
      <c r="F675" s="183"/>
      <c r="G675" s="183"/>
      <c r="H675" s="183"/>
      <c r="I675" s="183"/>
      <c r="J675" s="183"/>
      <c r="K675" s="183"/>
      <c r="L675" s="183"/>
      <c r="M675" s="183"/>
      <c r="N675" s="183"/>
      <c r="O675" s="183"/>
      <c r="P675" s="183"/>
      <c r="Q675" s="183"/>
      <c r="R675" s="183"/>
      <c r="S675" s="183"/>
      <c r="T675" s="183"/>
    </row>
    <row r="676" spans="1:20" ht="16" x14ac:dyDescent="0.2">
      <c r="A676" s="183"/>
      <c r="B676" s="183"/>
      <c r="C676" s="183"/>
      <c r="D676" s="183"/>
      <c r="E676" s="183"/>
      <c r="F676" s="183"/>
      <c r="G676" s="183"/>
      <c r="H676" s="183"/>
      <c r="I676" s="183"/>
      <c r="J676" s="183"/>
      <c r="K676" s="183"/>
      <c r="L676" s="183"/>
      <c r="M676" s="183"/>
      <c r="N676" s="183"/>
      <c r="O676" s="183"/>
      <c r="P676" s="183"/>
      <c r="Q676" s="183"/>
      <c r="R676" s="183"/>
      <c r="S676" s="183"/>
      <c r="T676" s="183"/>
    </row>
    <row r="677" spans="1:20" ht="16" x14ac:dyDescent="0.2">
      <c r="A677" s="183"/>
      <c r="B677" s="183"/>
      <c r="C677" s="183"/>
      <c r="D677" s="183"/>
      <c r="E677" s="183"/>
      <c r="F677" s="183"/>
      <c r="G677" s="183"/>
      <c r="H677" s="183"/>
      <c r="I677" s="183"/>
      <c r="J677" s="183"/>
      <c r="K677" s="183"/>
      <c r="L677" s="183"/>
      <c r="M677" s="183"/>
      <c r="N677" s="183"/>
      <c r="O677" s="183"/>
      <c r="P677" s="183"/>
      <c r="Q677" s="183"/>
      <c r="R677" s="183"/>
      <c r="S677" s="183"/>
      <c r="T677" s="183"/>
    </row>
    <row r="678" spans="1:20" ht="16" x14ac:dyDescent="0.2">
      <c r="A678" s="183"/>
      <c r="B678" s="183"/>
      <c r="C678" s="183"/>
      <c r="D678" s="183"/>
      <c r="E678" s="183"/>
      <c r="F678" s="183"/>
      <c r="G678" s="183"/>
      <c r="H678" s="183"/>
      <c r="I678" s="183"/>
      <c r="J678" s="183"/>
      <c r="K678" s="183"/>
      <c r="L678" s="183"/>
      <c r="M678" s="183"/>
      <c r="N678" s="183"/>
      <c r="O678" s="183"/>
      <c r="P678" s="183"/>
      <c r="Q678" s="183"/>
      <c r="R678" s="183"/>
      <c r="S678" s="183"/>
      <c r="T678" s="183"/>
    </row>
    <row r="679" spans="1:20" ht="16" x14ac:dyDescent="0.2">
      <c r="A679" s="183"/>
      <c r="B679" s="183"/>
      <c r="C679" s="183"/>
      <c r="D679" s="183"/>
      <c r="E679" s="183"/>
      <c r="F679" s="183"/>
      <c r="G679" s="183"/>
      <c r="H679" s="183"/>
      <c r="I679" s="183"/>
      <c r="J679" s="183"/>
      <c r="K679" s="183"/>
      <c r="L679" s="183"/>
      <c r="M679" s="183"/>
      <c r="N679" s="183"/>
      <c r="O679" s="183"/>
      <c r="P679" s="183"/>
      <c r="Q679" s="183"/>
      <c r="R679" s="183"/>
      <c r="S679" s="183"/>
      <c r="T679" s="183"/>
    </row>
    <row r="680" spans="1:20" ht="16" x14ac:dyDescent="0.2">
      <c r="A680" s="183"/>
      <c r="B680" s="183"/>
      <c r="C680" s="183"/>
      <c r="D680" s="183"/>
      <c r="E680" s="183"/>
      <c r="F680" s="183"/>
      <c r="G680" s="183"/>
      <c r="H680" s="183"/>
      <c r="I680" s="183"/>
      <c r="J680" s="183"/>
      <c r="K680" s="183"/>
      <c r="L680" s="183"/>
      <c r="M680" s="183"/>
      <c r="N680" s="183"/>
      <c r="O680" s="183"/>
      <c r="P680" s="183"/>
      <c r="Q680" s="183"/>
      <c r="R680" s="183"/>
      <c r="S680" s="183"/>
      <c r="T680" s="183"/>
    </row>
    <row r="681" spans="1:20" ht="16" x14ac:dyDescent="0.2">
      <c r="A681" s="183"/>
      <c r="B681" s="183"/>
      <c r="C681" s="183"/>
      <c r="D681" s="183"/>
      <c r="E681" s="183"/>
      <c r="F681" s="183"/>
      <c r="G681" s="183"/>
      <c r="H681" s="183"/>
      <c r="I681" s="183"/>
      <c r="J681" s="183"/>
      <c r="K681" s="183"/>
      <c r="L681" s="183"/>
      <c r="M681" s="183"/>
      <c r="N681" s="183"/>
      <c r="O681" s="183"/>
      <c r="P681" s="183"/>
      <c r="Q681" s="183"/>
      <c r="R681" s="183"/>
      <c r="S681" s="183"/>
      <c r="T681" s="183"/>
    </row>
    <row r="682" spans="1:20" ht="16" x14ac:dyDescent="0.2">
      <c r="A682" s="183"/>
      <c r="B682" s="183"/>
      <c r="C682" s="183"/>
      <c r="D682" s="183"/>
      <c r="E682" s="183"/>
      <c r="F682" s="183"/>
      <c r="G682" s="183"/>
      <c r="H682" s="183"/>
      <c r="I682" s="183"/>
      <c r="J682" s="183"/>
      <c r="K682" s="183"/>
      <c r="L682" s="183"/>
      <c r="M682" s="183"/>
      <c r="N682" s="183"/>
      <c r="O682" s="183"/>
      <c r="P682" s="183"/>
      <c r="Q682" s="183"/>
      <c r="R682" s="183"/>
      <c r="S682" s="183"/>
      <c r="T682" s="183"/>
    </row>
    <row r="683" spans="1:20" ht="16" x14ac:dyDescent="0.2">
      <c r="A683" s="183"/>
      <c r="B683" s="183"/>
      <c r="C683" s="183"/>
      <c r="D683" s="183"/>
      <c r="E683" s="183"/>
      <c r="F683" s="183"/>
      <c r="G683" s="183"/>
      <c r="H683" s="183"/>
      <c r="I683" s="183"/>
      <c r="J683" s="183"/>
      <c r="K683" s="183"/>
      <c r="L683" s="183"/>
      <c r="M683" s="183"/>
      <c r="N683" s="183"/>
      <c r="O683" s="183"/>
      <c r="P683" s="183"/>
      <c r="Q683" s="183"/>
      <c r="R683" s="183"/>
      <c r="S683" s="183"/>
      <c r="T683" s="183"/>
    </row>
    <row r="684" spans="1:20" ht="16" x14ac:dyDescent="0.2">
      <c r="A684" s="183"/>
      <c r="B684" s="183"/>
      <c r="C684" s="183"/>
      <c r="D684" s="183"/>
      <c r="E684" s="183"/>
      <c r="F684" s="183"/>
      <c r="G684" s="183"/>
      <c r="H684" s="183"/>
      <c r="I684" s="183"/>
      <c r="J684" s="183"/>
      <c r="K684" s="183"/>
      <c r="L684" s="183"/>
      <c r="M684" s="183"/>
      <c r="N684" s="183"/>
      <c r="O684" s="183"/>
      <c r="P684" s="183"/>
      <c r="Q684" s="183"/>
      <c r="R684" s="183"/>
      <c r="S684" s="183"/>
      <c r="T684" s="183"/>
    </row>
    <row r="685" spans="1:20" ht="16" x14ac:dyDescent="0.2">
      <c r="A685" s="183"/>
      <c r="B685" s="183"/>
      <c r="C685" s="183"/>
      <c r="D685" s="183"/>
      <c r="E685" s="183"/>
      <c r="F685" s="183"/>
      <c r="G685" s="183"/>
      <c r="H685" s="183"/>
      <c r="I685" s="183"/>
      <c r="J685" s="183"/>
      <c r="K685" s="183"/>
      <c r="L685" s="183"/>
      <c r="M685" s="183"/>
      <c r="N685" s="183"/>
      <c r="O685" s="183"/>
      <c r="P685" s="183"/>
      <c r="Q685" s="183"/>
      <c r="R685" s="183"/>
      <c r="S685" s="183"/>
      <c r="T685" s="183"/>
    </row>
    <row r="686" spans="1:20" ht="16" x14ac:dyDescent="0.2">
      <c r="A686" s="183"/>
      <c r="B686" s="183"/>
      <c r="C686" s="183"/>
      <c r="D686" s="183"/>
      <c r="E686" s="183"/>
      <c r="F686" s="183"/>
      <c r="G686" s="183"/>
      <c r="H686" s="183"/>
      <c r="I686" s="183"/>
      <c r="J686" s="183"/>
      <c r="K686" s="183"/>
      <c r="L686" s="183"/>
      <c r="M686" s="183"/>
      <c r="N686" s="183"/>
      <c r="O686" s="183"/>
      <c r="P686" s="183"/>
      <c r="Q686" s="183"/>
      <c r="R686" s="183"/>
      <c r="S686" s="183"/>
      <c r="T686" s="183"/>
    </row>
    <row r="687" spans="1:20" ht="16" x14ac:dyDescent="0.2">
      <c r="A687" s="183"/>
      <c r="B687" s="183"/>
      <c r="C687" s="183"/>
      <c r="D687" s="183"/>
      <c r="E687" s="183"/>
      <c r="F687" s="183"/>
      <c r="G687" s="183"/>
      <c r="H687" s="183"/>
      <c r="I687" s="183"/>
      <c r="J687" s="183"/>
      <c r="K687" s="183"/>
      <c r="L687" s="183"/>
      <c r="M687" s="183"/>
      <c r="N687" s="183"/>
      <c r="O687" s="183"/>
      <c r="P687" s="183"/>
      <c r="Q687" s="183"/>
      <c r="R687" s="183"/>
      <c r="S687" s="183"/>
      <c r="T687" s="183"/>
    </row>
    <row r="688" spans="1:20" ht="16" x14ac:dyDescent="0.2">
      <c r="A688" s="183"/>
      <c r="B688" s="183"/>
      <c r="C688" s="183"/>
      <c r="D688" s="183"/>
      <c r="E688" s="183"/>
      <c r="F688" s="183"/>
      <c r="G688" s="183"/>
      <c r="H688" s="183"/>
      <c r="I688" s="183"/>
      <c r="J688" s="183"/>
      <c r="K688" s="183"/>
      <c r="L688" s="183"/>
      <c r="M688" s="183"/>
      <c r="N688" s="183"/>
      <c r="O688" s="183"/>
      <c r="P688" s="183"/>
      <c r="Q688" s="183"/>
      <c r="R688" s="183"/>
      <c r="S688" s="183"/>
      <c r="T688" s="183"/>
    </row>
    <row r="689" spans="1:20" ht="16" x14ac:dyDescent="0.2">
      <c r="A689" s="183"/>
      <c r="B689" s="183"/>
      <c r="C689" s="183"/>
      <c r="D689" s="183"/>
      <c r="E689" s="183"/>
      <c r="F689" s="183"/>
      <c r="G689" s="183"/>
      <c r="H689" s="183"/>
      <c r="I689" s="183"/>
      <c r="J689" s="183"/>
      <c r="K689" s="183"/>
      <c r="L689" s="183"/>
      <c r="M689" s="183"/>
      <c r="N689" s="183"/>
      <c r="O689" s="183"/>
      <c r="P689" s="183"/>
      <c r="Q689" s="183"/>
      <c r="R689" s="183"/>
      <c r="S689" s="183"/>
      <c r="T689" s="183"/>
    </row>
    <row r="690" spans="1:20" ht="16" x14ac:dyDescent="0.2">
      <c r="A690" s="183"/>
      <c r="B690" s="183"/>
      <c r="C690" s="183"/>
      <c r="D690" s="183"/>
      <c r="E690" s="183"/>
      <c r="F690" s="183"/>
      <c r="G690" s="183"/>
      <c r="H690" s="183"/>
      <c r="I690" s="183"/>
      <c r="J690" s="183"/>
      <c r="K690" s="183"/>
      <c r="L690" s="183"/>
      <c r="M690" s="183"/>
      <c r="N690" s="183"/>
      <c r="O690" s="183"/>
      <c r="P690" s="183"/>
      <c r="Q690" s="183"/>
      <c r="R690" s="183"/>
      <c r="S690" s="183"/>
      <c r="T690" s="183"/>
    </row>
    <row r="691" spans="1:20" ht="16" x14ac:dyDescent="0.2">
      <c r="A691" s="183"/>
      <c r="B691" s="183"/>
      <c r="C691" s="183"/>
      <c r="D691" s="183"/>
      <c r="E691" s="183"/>
      <c r="F691" s="183"/>
      <c r="G691" s="183"/>
      <c r="H691" s="183"/>
      <c r="I691" s="183"/>
      <c r="J691" s="183"/>
      <c r="K691" s="183"/>
      <c r="L691" s="183"/>
      <c r="M691" s="183"/>
      <c r="N691" s="183"/>
      <c r="O691" s="183"/>
      <c r="P691" s="183"/>
      <c r="Q691" s="183"/>
      <c r="R691" s="183"/>
      <c r="S691" s="183"/>
      <c r="T691" s="183"/>
    </row>
    <row r="692" spans="1:20" ht="16" x14ac:dyDescent="0.2">
      <c r="A692" s="183"/>
      <c r="B692" s="183"/>
      <c r="C692" s="183"/>
      <c r="D692" s="183"/>
      <c r="E692" s="183"/>
      <c r="F692" s="183"/>
      <c r="G692" s="183"/>
      <c r="H692" s="183"/>
      <c r="I692" s="183"/>
      <c r="J692" s="183"/>
      <c r="K692" s="183"/>
      <c r="L692" s="183"/>
      <c r="M692" s="183"/>
      <c r="N692" s="183"/>
      <c r="O692" s="183"/>
      <c r="P692" s="183"/>
      <c r="Q692" s="183"/>
      <c r="R692" s="183"/>
      <c r="S692" s="183"/>
      <c r="T692" s="183"/>
    </row>
    <row r="693" spans="1:20" ht="16" x14ac:dyDescent="0.2">
      <c r="A693" s="183"/>
      <c r="B693" s="183"/>
      <c r="C693" s="183"/>
      <c r="D693" s="183"/>
      <c r="E693" s="183"/>
      <c r="F693" s="183"/>
      <c r="G693" s="183"/>
      <c r="H693" s="183"/>
      <c r="I693" s="183"/>
      <c r="J693" s="183"/>
      <c r="K693" s="183"/>
      <c r="L693" s="183"/>
      <c r="M693" s="183"/>
      <c r="N693" s="183"/>
      <c r="O693" s="183"/>
      <c r="P693" s="183"/>
      <c r="Q693" s="183"/>
      <c r="R693" s="183"/>
      <c r="S693" s="183"/>
      <c r="T693" s="183"/>
    </row>
    <row r="694" spans="1:20" ht="16" x14ac:dyDescent="0.2">
      <c r="A694" s="183"/>
      <c r="B694" s="183"/>
      <c r="C694" s="183"/>
      <c r="D694" s="183"/>
      <c r="E694" s="183"/>
      <c r="F694" s="183"/>
      <c r="G694" s="183"/>
      <c r="H694" s="183"/>
      <c r="I694" s="183"/>
      <c r="J694" s="183"/>
      <c r="K694" s="183"/>
      <c r="L694" s="183"/>
      <c r="M694" s="183"/>
      <c r="N694" s="183"/>
      <c r="O694" s="183"/>
      <c r="P694" s="183"/>
      <c r="Q694" s="183"/>
      <c r="R694" s="183"/>
      <c r="S694" s="183"/>
      <c r="T694" s="183"/>
    </row>
    <row r="695" spans="1:20" ht="16" x14ac:dyDescent="0.2">
      <c r="A695" s="183"/>
      <c r="B695" s="183"/>
      <c r="C695" s="183"/>
      <c r="D695" s="183"/>
      <c r="E695" s="183"/>
      <c r="F695" s="183"/>
      <c r="G695" s="183"/>
      <c r="H695" s="183"/>
      <c r="I695" s="183"/>
      <c r="J695" s="183"/>
      <c r="K695" s="183"/>
      <c r="L695" s="183"/>
      <c r="M695" s="183"/>
      <c r="N695" s="183"/>
      <c r="O695" s="183"/>
      <c r="P695" s="183"/>
      <c r="Q695" s="183"/>
      <c r="R695" s="183"/>
      <c r="S695" s="183"/>
      <c r="T695" s="183"/>
    </row>
    <row r="696" spans="1:20" ht="16" x14ac:dyDescent="0.2">
      <c r="A696" s="183"/>
      <c r="B696" s="183"/>
      <c r="C696" s="183"/>
      <c r="D696" s="183"/>
      <c r="E696" s="183"/>
      <c r="F696" s="183"/>
      <c r="G696" s="183"/>
      <c r="H696" s="183"/>
      <c r="I696" s="183"/>
      <c r="J696" s="183"/>
      <c r="K696" s="183"/>
      <c r="L696" s="183"/>
      <c r="M696" s="183"/>
      <c r="N696" s="183"/>
      <c r="O696" s="183"/>
      <c r="P696" s="183"/>
      <c r="Q696" s="183"/>
      <c r="R696" s="183"/>
      <c r="S696" s="183"/>
      <c r="T696" s="183"/>
    </row>
    <row r="697" spans="1:20" ht="16" x14ac:dyDescent="0.2">
      <c r="A697" s="183"/>
      <c r="B697" s="183"/>
      <c r="C697" s="183"/>
      <c r="D697" s="183"/>
      <c r="E697" s="183"/>
      <c r="F697" s="183"/>
      <c r="G697" s="183"/>
      <c r="H697" s="183"/>
      <c r="I697" s="183"/>
      <c r="J697" s="183"/>
      <c r="K697" s="183"/>
      <c r="L697" s="183"/>
      <c r="M697" s="183"/>
      <c r="N697" s="183"/>
      <c r="O697" s="183"/>
      <c r="P697" s="183"/>
      <c r="Q697" s="183"/>
      <c r="R697" s="183"/>
      <c r="S697" s="183"/>
      <c r="T697" s="183"/>
    </row>
    <row r="698" spans="1:20" ht="16" x14ac:dyDescent="0.2">
      <c r="A698" s="183"/>
      <c r="B698" s="183"/>
      <c r="C698" s="183"/>
      <c r="D698" s="183"/>
      <c r="E698" s="183"/>
      <c r="F698" s="183"/>
      <c r="G698" s="183"/>
      <c r="H698" s="183"/>
      <c r="I698" s="183"/>
      <c r="J698" s="183"/>
      <c r="K698" s="183"/>
      <c r="L698" s="183"/>
      <c r="M698" s="183"/>
      <c r="N698" s="183"/>
      <c r="O698" s="183"/>
      <c r="P698" s="183"/>
      <c r="Q698" s="183"/>
      <c r="R698" s="183"/>
      <c r="S698" s="183"/>
      <c r="T698" s="183"/>
    </row>
    <row r="699" spans="1:20" ht="16" x14ac:dyDescent="0.2">
      <c r="A699" s="183"/>
      <c r="B699" s="183"/>
      <c r="C699" s="183"/>
      <c r="D699" s="183"/>
      <c r="E699" s="183"/>
      <c r="F699" s="183"/>
      <c r="G699" s="183"/>
      <c r="H699" s="183"/>
      <c r="I699" s="183"/>
      <c r="J699" s="183"/>
      <c r="K699" s="183"/>
      <c r="L699" s="183"/>
      <c r="M699" s="183"/>
      <c r="N699" s="183"/>
      <c r="O699" s="183"/>
      <c r="P699" s="183"/>
      <c r="Q699" s="183"/>
      <c r="R699" s="183"/>
      <c r="S699" s="183"/>
      <c r="T699" s="183"/>
    </row>
    <row r="700" spans="1:20" ht="16" x14ac:dyDescent="0.2">
      <c r="A700" s="183"/>
      <c r="B700" s="183"/>
      <c r="C700" s="183"/>
      <c r="D700" s="183"/>
      <c r="E700" s="183"/>
      <c r="F700" s="183"/>
      <c r="G700" s="183"/>
      <c r="H700" s="183"/>
      <c r="I700" s="183"/>
      <c r="J700" s="183"/>
      <c r="K700" s="183"/>
      <c r="L700" s="183"/>
      <c r="M700" s="183"/>
      <c r="N700" s="183"/>
      <c r="O700" s="183"/>
      <c r="P700" s="183"/>
      <c r="Q700" s="183"/>
      <c r="R700" s="183"/>
      <c r="S700" s="183"/>
      <c r="T700" s="183"/>
    </row>
    <row r="701" spans="1:20" ht="16" x14ac:dyDescent="0.2">
      <c r="A701" s="183"/>
      <c r="B701" s="183"/>
      <c r="C701" s="183"/>
      <c r="D701" s="183"/>
      <c r="E701" s="183"/>
      <c r="F701" s="183"/>
      <c r="G701" s="183"/>
      <c r="H701" s="183"/>
      <c r="I701" s="183"/>
      <c r="J701" s="183"/>
      <c r="K701" s="183"/>
      <c r="L701" s="183"/>
      <c r="M701" s="183"/>
      <c r="N701" s="183"/>
      <c r="O701" s="183"/>
      <c r="P701" s="183"/>
      <c r="Q701" s="183"/>
      <c r="R701" s="183"/>
      <c r="S701" s="183"/>
      <c r="T701" s="183"/>
    </row>
    <row r="702" spans="1:20" ht="16" x14ac:dyDescent="0.2">
      <c r="A702" s="183"/>
      <c r="B702" s="183"/>
      <c r="C702" s="183"/>
      <c r="D702" s="183"/>
      <c r="E702" s="183"/>
      <c r="F702" s="183"/>
      <c r="G702" s="183"/>
      <c r="H702" s="183"/>
      <c r="I702" s="183"/>
      <c r="J702" s="183"/>
      <c r="K702" s="183"/>
      <c r="L702" s="183"/>
      <c r="M702" s="183"/>
      <c r="N702" s="183"/>
      <c r="O702" s="183"/>
      <c r="P702" s="183"/>
      <c r="Q702" s="183"/>
      <c r="R702" s="183"/>
      <c r="S702" s="183"/>
      <c r="T702" s="183"/>
    </row>
    <row r="703" spans="1:20" ht="16" x14ac:dyDescent="0.2">
      <c r="A703" s="183"/>
      <c r="B703" s="183"/>
      <c r="C703" s="183"/>
      <c r="D703" s="183"/>
      <c r="E703" s="183"/>
      <c r="F703" s="183"/>
      <c r="G703" s="183"/>
      <c r="H703" s="183"/>
      <c r="I703" s="183"/>
      <c r="J703" s="183"/>
      <c r="K703" s="183"/>
      <c r="L703" s="183"/>
      <c r="M703" s="183"/>
      <c r="N703" s="183"/>
      <c r="O703" s="183"/>
      <c r="P703" s="183"/>
      <c r="Q703" s="183"/>
      <c r="R703" s="183"/>
      <c r="S703" s="183"/>
      <c r="T703" s="183"/>
    </row>
    <row r="704" spans="1:20" ht="16" x14ac:dyDescent="0.2">
      <c r="A704" s="183"/>
      <c r="B704" s="183"/>
      <c r="C704" s="183"/>
      <c r="D704" s="183"/>
      <c r="E704" s="183"/>
      <c r="F704" s="183"/>
      <c r="G704" s="183"/>
      <c r="H704" s="183"/>
      <c r="I704" s="183"/>
      <c r="J704" s="183"/>
      <c r="K704" s="183"/>
      <c r="L704" s="183"/>
      <c r="M704" s="183"/>
      <c r="N704" s="183"/>
      <c r="O704" s="183"/>
      <c r="P704" s="183"/>
      <c r="Q704" s="183"/>
      <c r="R704" s="183"/>
      <c r="S704" s="183"/>
      <c r="T704" s="183"/>
    </row>
    <row r="705" spans="1:20" ht="16" x14ac:dyDescent="0.2">
      <c r="A705" s="183"/>
      <c r="B705" s="183"/>
      <c r="C705" s="183"/>
      <c r="D705" s="183"/>
      <c r="E705" s="183"/>
      <c r="F705" s="183"/>
      <c r="G705" s="183"/>
      <c r="H705" s="183"/>
      <c r="I705" s="183"/>
      <c r="J705" s="183"/>
      <c r="K705" s="183"/>
      <c r="L705" s="183"/>
      <c r="M705" s="183"/>
      <c r="N705" s="183"/>
      <c r="O705" s="183"/>
      <c r="P705" s="183"/>
      <c r="Q705" s="183"/>
      <c r="R705" s="183"/>
      <c r="S705" s="183"/>
      <c r="T705" s="183"/>
    </row>
    <row r="706" spans="1:20" ht="16" x14ac:dyDescent="0.2">
      <c r="A706" s="183"/>
      <c r="B706" s="183"/>
      <c r="C706" s="183"/>
      <c r="D706" s="183"/>
      <c r="E706" s="183"/>
      <c r="F706" s="183"/>
      <c r="G706" s="183"/>
      <c r="H706" s="183"/>
      <c r="I706" s="183"/>
      <c r="J706" s="183"/>
      <c r="K706" s="183"/>
      <c r="L706" s="183"/>
      <c r="M706" s="183"/>
      <c r="N706" s="183"/>
      <c r="O706" s="183"/>
      <c r="P706" s="183"/>
      <c r="Q706" s="183"/>
      <c r="R706" s="183"/>
      <c r="S706" s="183"/>
      <c r="T706" s="183"/>
    </row>
    <row r="707" spans="1:20" ht="16" x14ac:dyDescent="0.2">
      <c r="A707" s="183"/>
      <c r="B707" s="183"/>
      <c r="C707" s="183"/>
      <c r="D707" s="183"/>
      <c r="E707" s="183"/>
      <c r="F707" s="183"/>
      <c r="G707" s="183"/>
      <c r="H707" s="183"/>
      <c r="I707" s="183"/>
      <c r="J707" s="183"/>
      <c r="K707" s="183"/>
      <c r="L707" s="183"/>
      <c r="M707" s="183"/>
      <c r="N707" s="183"/>
      <c r="O707" s="183"/>
      <c r="P707" s="183"/>
      <c r="Q707" s="183"/>
      <c r="R707" s="183"/>
      <c r="S707" s="183"/>
      <c r="T707" s="183"/>
    </row>
    <row r="708" spans="1:20" ht="16" x14ac:dyDescent="0.2">
      <c r="A708" s="183"/>
      <c r="B708" s="183"/>
      <c r="C708" s="183"/>
      <c r="D708" s="183"/>
      <c r="E708" s="183"/>
      <c r="F708" s="183"/>
      <c r="G708" s="183"/>
      <c r="H708" s="183"/>
      <c r="I708" s="183"/>
      <c r="J708" s="183"/>
      <c r="K708" s="183"/>
      <c r="L708" s="183"/>
      <c r="M708" s="183"/>
      <c r="N708" s="183"/>
      <c r="O708" s="183"/>
      <c r="P708" s="183"/>
      <c r="Q708" s="183"/>
      <c r="R708" s="183"/>
      <c r="S708" s="183"/>
      <c r="T708" s="183"/>
    </row>
    <row r="709" spans="1:20" ht="16" x14ac:dyDescent="0.2">
      <c r="A709" s="183"/>
      <c r="B709" s="183"/>
      <c r="C709" s="183"/>
      <c r="D709" s="183"/>
      <c r="E709" s="183"/>
      <c r="F709" s="183"/>
      <c r="G709" s="183"/>
      <c r="H709" s="183"/>
      <c r="I709" s="183"/>
      <c r="J709" s="183"/>
      <c r="K709" s="183"/>
      <c r="L709" s="183"/>
      <c r="M709" s="183"/>
      <c r="N709" s="183"/>
      <c r="O709" s="183"/>
      <c r="P709" s="183"/>
      <c r="Q709" s="183"/>
      <c r="R709" s="183"/>
      <c r="S709" s="183"/>
      <c r="T709" s="183"/>
    </row>
    <row r="710" spans="1:20" ht="16" x14ac:dyDescent="0.2">
      <c r="A710" s="183"/>
      <c r="B710" s="183"/>
      <c r="C710" s="183"/>
      <c r="D710" s="183"/>
      <c r="E710" s="183"/>
      <c r="F710" s="183"/>
      <c r="G710" s="183"/>
      <c r="H710" s="183"/>
      <c r="I710" s="183"/>
      <c r="J710" s="183"/>
      <c r="K710" s="183"/>
      <c r="L710" s="183"/>
      <c r="M710" s="183"/>
      <c r="N710" s="183"/>
      <c r="O710" s="183"/>
      <c r="P710" s="183"/>
      <c r="Q710" s="183"/>
      <c r="R710" s="183"/>
      <c r="S710" s="183"/>
      <c r="T710" s="183"/>
    </row>
    <row r="711" spans="1:20" ht="16" x14ac:dyDescent="0.2">
      <c r="A711" s="183"/>
      <c r="B711" s="183"/>
      <c r="C711" s="183"/>
      <c r="D711" s="183"/>
      <c r="E711" s="183"/>
      <c r="F711" s="183"/>
      <c r="G711" s="183"/>
      <c r="H711" s="183"/>
      <c r="I711" s="183"/>
      <c r="J711" s="183"/>
      <c r="K711" s="183"/>
      <c r="L711" s="183"/>
      <c r="M711" s="183"/>
      <c r="N711" s="183"/>
      <c r="O711" s="183"/>
      <c r="P711" s="183"/>
      <c r="Q711" s="183"/>
      <c r="R711" s="183"/>
      <c r="S711" s="183"/>
      <c r="T711" s="183"/>
    </row>
    <row r="712" spans="1:20" ht="16" x14ac:dyDescent="0.2">
      <c r="A712" s="183"/>
      <c r="B712" s="183"/>
      <c r="C712" s="183"/>
      <c r="D712" s="183"/>
      <c r="E712" s="183"/>
      <c r="F712" s="183"/>
      <c r="G712" s="183"/>
      <c r="H712" s="183"/>
      <c r="I712" s="183"/>
      <c r="J712" s="183"/>
      <c r="K712" s="183"/>
      <c r="L712" s="183"/>
      <c r="M712" s="183"/>
      <c r="N712" s="183"/>
      <c r="O712" s="183"/>
      <c r="P712" s="183"/>
      <c r="Q712" s="183"/>
      <c r="R712" s="183"/>
      <c r="S712" s="183"/>
      <c r="T712" s="183"/>
    </row>
    <row r="713" spans="1:20" ht="16" x14ac:dyDescent="0.2">
      <c r="A713" s="183"/>
      <c r="B713" s="183"/>
      <c r="C713" s="183"/>
      <c r="D713" s="183"/>
      <c r="E713" s="183"/>
      <c r="F713" s="183"/>
      <c r="G713" s="183"/>
      <c r="H713" s="183"/>
      <c r="I713" s="183"/>
      <c r="J713" s="183"/>
      <c r="K713" s="183"/>
      <c r="L713" s="183"/>
      <c r="M713" s="183"/>
      <c r="N713" s="183"/>
      <c r="O713" s="183"/>
      <c r="P713" s="183"/>
      <c r="Q713" s="183"/>
      <c r="R713" s="183"/>
      <c r="S713" s="183"/>
      <c r="T713" s="183"/>
    </row>
    <row r="714" spans="1:20" ht="16" x14ac:dyDescent="0.2">
      <c r="A714" s="183"/>
      <c r="B714" s="183"/>
      <c r="C714" s="183"/>
      <c r="D714" s="183"/>
      <c r="E714" s="183"/>
      <c r="F714" s="183"/>
      <c r="G714" s="183"/>
      <c r="H714" s="183"/>
      <c r="I714" s="183"/>
      <c r="J714" s="183"/>
      <c r="K714" s="183"/>
      <c r="L714" s="183"/>
      <c r="M714" s="183"/>
      <c r="N714" s="183"/>
      <c r="O714" s="183"/>
      <c r="P714" s="183"/>
      <c r="Q714" s="183"/>
      <c r="R714" s="183"/>
      <c r="S714" s="183"/>
      <c r="T714" s="183"/>
    </row>
    <row r="715" spans="1:20" ht="16" x14ac:dyDescent="0.2">
      <c r="A715" s="183"/>
      <c r="B715" s="183"/>
      <c r="C715" s="183"/>
      <c r="D715" s="183"/>
      <c r="E715" s="183"/>
      <c r="F715" s="183"/>
      <c r="G715" s="183"/>
      <c r="H715" s="183"/>
      <c r="I715" s="183"/>
      <c r="J715" s="183"/>
      <c r="K715" s="183"/>
      <c r="L715" s="183"/>
      <c r="M715" s="183"/>
      <c r="N715" s="183"/>
      <c r="O715" s="183"/>
      <c r="P715" s="183"/>
      <c r="Q715" s="183"/>
      <c r="R715" s="183"/>
      <c r="S715" s="183"/>
      <c r="T715" s="183"/>
    </row>
    <row r="716" spans="1:20" ht="16" x14ac:dyDescent="0.2">
      <c r="A716" s="183"/>
      <c r="B716" s="183"/>
      <c r="C716" s="183"/>
      <c r="D716" s="183"/>
      <c r="E716" s="183"/>
      <c r="F716" s="183"/>
      <c r="G716" s="183"/>
      <c r="H716" s="183"/>
      <c r="I716" s="183"/>
      <c r="J716" s="183"/>
      <c r="K716" s="183"/>
      <c r="L716" s="183"/>
      <c r="M716" s="183"/>
      <c r="N716" s="183"/>
      <c r="O716" s="183"/>
      <c r="P716" s="183"/>
      <c r="Q716" s="183"/>
      <c r="R716" s="183"/>
      <c r="S716" s="183"/>
      <c r="T716" s="183"/>
    </row>
    <row r="717" spans="1:20" ht="16" x14ac:dyDescent="0.2">
      <c r="A717" s="183"/>
      <c r="B717" s="183"/>
      <c r="C717" s="183"/>
      <c r="D717" s="183"/>
      <c r="E717" s="183"/>
      <c r="F717" s="183"/>
      <c r="G717" s="183"/>
      <c r="H717" s="183"/>
      <c r="I717" s="183"/>
      <c r="J717" s="183"/>
      <c r="K717" s="183"/>
      <c r="L717" s="183"/>
      <c r="M717" s="183"/>
      <c r="N717" s="183"/>
      <c r="O717" s="183"/>
      <c r="P717" s="183"/>
      <c r="Q717" s="183"/>
      <c r="R717" s="183"/>
      <c r="S717" s="183"/>
      <c r="T717" s="183"/>
    </row>
    <row r="718" spans="1:20" ht="16" x14ac:dyDescent="0.2">
      <c r="A718" s="183"/>
      <c r="B718" s="183"/>
      <c r="C718" s="183"/>
      <c r="D718" s="183"/>
      <c r="E718" s="183"/>
      <c r="F718" s="183"/>
      <c r="G718" s="183"/>
      <c r="H718" s="183"/>
      <c r="I718" s="183"/>
      <c r="J718" s="183"/>
      <c r="K718" s="183"/>
      <c r="L718" s="183"/>
      <c r="M718" s="183"/>
      <c r="N718" s="183"/>
      <c r="O718" s="183"/>
      <c r="P718" s="183"/>
      <c r="Q718" s="183"/>
      <c r="R718" s="183"/>
      <c r="S718" s="183"/>
      <c r="T718" s="183"/>
    </row>
    <row r="719" spans="1:20" ht="16" x14ac:dyDescent="0.2">
      <c r="A719" s="183"/>
      <c r="B719" s="183"/>
      <c r="C719" s="183"/>
      <c r="D719" s="183"/>
      <c r="E719" s="183"/>
      <c r="F719" s="183"/>
      <c r="G719" s="183"/>
      <c r="H719" s="183"/>
      <c r="I719" s="183"/>
      <c r="J719" s="183"/>
      <c r="K719" s="183"/>
      <c r="L719" s="183"/>
      <c r="M719" s="183"/>
      <c r="N719" s="183"/>
      <c r="O719" s="183"/>
      <c r="P719" s="183"/>
      <c r="Q719" s="183"/>
      <c r="R719" s="183"/>
      <c r="S719" s="183"/>
      <c r="T719" s="183"/>
    </row>
    <row r="720" spans="1:20" ht="16" x14ac:dyDescent="0.2">
      <c r="A720" s="183"/>
      <c r="B720" s="183"/>
      <c r="C720" s="183"/>
      <c r="D720" s="183"/>
      <c r="E720" s="183"/>
      <c r="F720" s="183"/>
      <c r="G720" s="183"/>
      <c r="H720" s="183"/>
      <c r="I720" s="183"/>
      <c r="J720" s="183"/>
      <c r="K720" s="183"/>
      <c r="L720" s="183"/>
      <c r="M720" s="183"/>
      <c r="N720" s="183"/>
      <c r="O720" s="183"/>
      <c r="P720" s="183"/>
      <c r="Q720" s="183"/>
      <c r="R720" s="183"/>
      <c r="S720" s="183"/>
      <c r="T720" s="183"/>
    </row>
    <row r="721" spans="1:20" ht="16" x14ac:dyDescent="0.2">
      <c r="A721" s="183"/>
      <c r="B721" s="183"/>
      <c r="C721" s="183"/>
      <c r="D721" s="183"/>
      <c r="E721" s="183"/>
      <c r="F721" s="183"/>
      <c r="G721" s="183"/>
      <c r="H721" s="183"/>
      <c r="I721" s="183"/>
      <c r="J721" s="183"/>
      <c r="K721" s="183"/>
      <c r="L721" s="183"/>
      <c r="M721" s="183"/>
      <c r="N721" s="183"/>
      <c r="O721" s="183"/>
      <c r="P721" s="183"/>
      <c r="Q721" s="183"/>
      <c r="R721" s="183"/>
      <c r="S721" s="183"/>
      <c r="T721" s="183"/>
    </row>
    <row r="722" spans="1:20" ht="16" x14ac:dyDescent="0.2">
      <c r="A722" s="183"/>
      <c r="B722" s="183"/>
      <c r="C722" s="183"/>
      <c r="D722" s="183"/>
      <c r="E722" s="183"/>
      <c r="F722" s="183"/>
      <c r="G722" s="183"/>
      <c r="H722" s="183"/>
      <c r="I722" s="183"/>
      <c r="J722" s="183"/>
      <c r="K722" s="183"/>
      <c r="L722" s="183"/>
      <c r="M722" s="183"/>
      <c r="N722" s="183"/>
      <c r="O722" s="183"/>
      <c r="P722" s="183"/>
      <c r="Q722" s="183"/>
      <c r="R722" s="183"/>
      <c r="S722" s="183"/>
      <c r="T722" s="18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CDF9AC-69DF-4486-BFBF-720E17C6053C}">
  <ds:schemaRefs>
    <ds:schemaRef ds:uri="http://schemas.microsoft.com/sharepoint/v3/contenttype/forms"/>
  </ds:schemaRefs>
</ds:datastoreItem>
</file>

<file path=customXml/itemProps2.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78</vt:i4>
      </vt:variant>
    </vt:vector>
  </HeadingPairs>
  <TitlesOfParts>
    <vt:vector size="88" baseType="lpstr">
      <vt:lpstr>Introduction</vt:lpstr>
      <vt:lpstr>Declaration</vt:lpstr>
      <vt:lpstr>Countries</vt:lpstr>
      <vt:lpstr>Sectors</vt:lpstr>
      <vt:lpstr>Source Countries</vt:lpstr>
      <vt:lpstr>Chinese Provinces and Cities</vt:lpstr>
      <vt:lpstr>Review</vt:lpstr>
      <vt:lpstr>Glossary</vt:lpstr>
      <vt:lpstr>Languages</vt:lpstr>
      <vt:lpstr>Goods Scope</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Training</vt:lpstr>
      <vt:lpstr>UK_Modern_Slavery_Act</vt:lpstr>
      <vt:lpstr>US_Federal_Acquisition_Regulation</vt:lpstr>
      <vt:lpstr>Witholding_employee_identity_or_immigration_documents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その他の物品</vt:lpstr>
      <vt:lpstr>其他商品</vt:lpstr>
      <vt:lpstr>农业</vt:lpstr>
      <vt:lpstr>制造</vt:lpstr>
      <vt:lpstr>文件</vt:lpstr>
      <vt:lpstr>製造</vt:lpstr>
      <vt:lpstr>農業</vt:lpstr>
      <vt:lpstr>采矿业</vt:lpstr>
      <vt:lpstr>鉱業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Foster</dc:creator>
  <cp:lastModifiedBy>Microsoft Office User</cp:lastModifiedBy>
  <cp:lastPrinted>2017-04-06T20:58:03Z</cp:lastPrinted>
  <dcterms:created xsi:type="dcterms:W3CDTF">2016-09-29T21:48:19Z</dcterms:created>
  <dcterms:modified xsi:type="dcterms:W3CDTF">2022-05-04T18:52:42Z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